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m\Desktop\"/>
    </mc:Choice>
  </mc:AlternateContent>
  <bookViews>
    <workbookView xWindow="0" yWindow="0" windowWidth="25200" windowHeight="12270"/>
  </bookViews>
  <sheets>
    <sheet name="Data Upload" sheetId="2" r:id="rId1"/>
    <sheet name="Annual Reporting 2016-17" sheetId="5" r:id="rId2"/>
  </sheets>
  <definedNames>
    <definedName name="_xlnm.Print_Area" localSheetId="1">'Annual Reporting 2016-17'!$A$41:$L$59</definedName>
    <definedName name="_xlnm.Print_Area" localSheetId="0">'Data Upload'!$A$1:$S$250</definedName>
  </definedNames>
  <calcPr calcId="152511"/>
</workbook>
</file>

<file path=xl/calcChain.xml><?xml version="1.0" encoding="utf-8"?>
<calcChain xmlns="http://schemas.openxmlformats.org/spreadsheetml/2006/main">
  <c r="N54" i="5" l="1"/>
  <c r="F54" i="5"/>
  <c r="G54" i="5"/>
  <c r="H54" i="5"/>
  <c r="I54" i="5"/>
  <c r="J54" i="5"/>
  <c r="K54" i="5"/>
  <c r="L54" i="5"/>
  <c r="E54" i="5"/>
  <c r="H61" i="5" l="1"/>
  <c r="F49" i="5" l="1"/>
  <c r="H49" i="5"/>
  <c r="I49" i="5"/>
  <c r="K49" i="5"/>
  <c r="L49" i="5"/>
  <c r="F50" i="5"/>
  <c r="H50" i="5"/>
  <c r="I50" i="5"/>
  <c r="J50" i="5"/>
  <c r="K50" i="5"/>
  <c r="L50" i="5"/>
  <c r="F51" i="5"/>
  <c r="H51" i="5"/>
  <c r="I51" i="5"/>
  <c r="K51" i="5"/>
  <c r="L51" i="5"/>
  <c r="E50" i="5"/>
  <c r="E162" i="2"/>
  <c r="F162" i="2"/>
  <c r="G162" i="2"/>
  <c r="H162" i="2"/>
  <c r="I162" i="2"/>
  <c r="J162" i="2"/>
  <c r="K162" i="2"/>
  <c r="L162" i="2"/>
  <c r="M162" i="2"/>
  <c r="O162" i="2"/>
  <c r="F163" i="2"/>
  <c r="G163" i="2"/>
  <c r="H163" i="2"/>
  <c r="I163" i="2"/>
  <c r="J163" i="2"/>
  <c r="K163" i="2"/>
  <c r="L163" i="2"/>
  <c r="M163" i="2"/>
  <c r="O163" i="2"/>
  <c r="F164" i="2"/>
  <c r="G164" i="2"/>
  <c r="H164" i="2"/>
  <c r="I164" i="2"/>
  <c r="J164" i="2"/>
  <c r="K164" i="2"/>
  <c r="L164" i="2"/>
  <c r="M164" i="2"/>
  <c r="O164" i="2"/>
  <c r="E164" i="2"/>
  <c r="E163" i="2"/>
  <c r="E140" i="2"/>
  <c r="F140" i="2"/>
  <c r="G140" i="2"/>
  <c r="H140" i="2"/>
  <c r="I140" i="2"/>
  <c r="J140" i="2"/>
  <c r="K140" i="2"/>
  <c r="L140" i="2"/>
  <c r="M140" i="2"/>
  <c r="O140" i="2"/>
  <c r="F141" i="2"/>
  <c r="G141" i="2"/>
  <c r="H141" i="2"/>
  <c r="I141" i="2"/>
  <c r="J141" i="2"/>
  <c r="K141" i="2"/>
  <c r="L141" i="2"/>
  <c r="M141" i="2"/>
  <c r="O141" i="2"/>
  <c r="F142" i="2"/>
  <c r="G142" i="2"/>
  <c r="H142" i="2"/>
  <c r="I142" i="2"/>
  <c r="J142" i="2"/>
  <c r="K142" i="2"/>
  <c r="L142" i="2"/>
  <c r="M142" i="2"/>
  <c r="O142" i="2"/>
  <c r="E142" i="2"/>
  <c r="E141" i="2"/>
  <c r="F118" i="2"/>
  <c r="G118" i="2"/>
  <c r="H118" i="2"/>
  <c r="I118" i="2"/>
  <c r="J118" i="2"/>
  <c r="K118" i="2"/>
  <c r="L118" i="2"/>
  <c r="M118" i="2"/>
  <c r="F119" i="2"/>
  <c r="G119" i="2"/>
  <c r="H119" i="2"/>
  <c r="I119" i="2"/>
  <c r="J119" i="2"/>
  <c r="K119" i="2"/>
  <c r="L119" i="2"/>
  <c r="M119" i="2"/>
  <c r="O119" i="2"/>
  <c r="F120" i="2"/>
  <c r="G120" i="2"/>
  <c r="H120" i="2"/>
  <c r="I120" i="2"/>
  <c r="J120" i="2"/>
  <c r="K120" i="2"/>
  <c r="L120" i="2"/>
  <c r="M120" i="2"/>
  <c r="E118" i="2"/>
  <c r="E120" i="2"/>
  <c r="E119" i="2"/>
  <c r="F74" i="2"/>
  <c r="G74" i="2"/>
  <c r="H74" i="2"/>
  <c r="I74" i="2"/>
  <c r="J74" i="2"/>
  <c r="K74" i="2"/>
  <c r="L74" i="2"/>
  <c r="M74" i="2"/>
  <c r="F75" i="2"/>
  <c r="G75" i="2"/>
  <c r="H75" i="2"/>
  <c r="I75" i="2"/>
  <c r="J75" i="2"/>
  <c r="K75" i="2"/>
  <c r="L75" i="2"/>
  <c r="M75" i="2"/>
  <c r="O75" i="2"/>
  <c r="F76" i="2"/>
  <c r="G76" i="2"/>
  <c r="H76" i="2"/>
  <c r="I76" i="2"/>
  <c r="J76" i="2"/>
  <c r="K76" i="2"/>
  <c r="L76" i="2"/>
  <c r="M76" i="2"/>
  <c r="E76" i="2"/>
  <c r="E75" i="2"/>
  <c r="E74" i="2"/>
  <c r="F96" i="2"/>
  <c r="G96" i="2"/>
  <c r="H96" i="2"/>
  <c r="I96" i="2"/>
  <c r="J96" i="2"/>
  <c r="K96" i="2"/>
  <c r="L96" i="2"/>
  <c r="M96" i="2"/>
  <c r="F97" i="2"/>
  <c r="G97" i="2"/>
  <c r="H97" i="2"/>
  <c r="I97" i="2"/>
  <c r="J97" i="2"/>
  <c r="K97" i="2"/>
  <c r="L97" i="2"/>
  <c r="M97" i="2"/>
  <c r="O97" i="2"/>
  <c r="F98" i="2"/>
  <c r="G98" i="2"/>
  <c r="H98" i="2"/>
  <c r="I98" i="2"/>
  <c r="J98" i="2"/>
  <c r="K98" i="2"/>
  <c r="L98" i="2"/>
  <c r="M98" i="2"/>
  <c r="E98" i="2"/>
  <c r="E97" i="2"/>
  <c r="E96" i="2"/>
  <c r="E56" i="5" l="1"/>
  <c r="L34" i="5" l="1"/>
  <c r="K34" i="5"/>
  <c r="J34" i="5"/>
  <c r="I34" i="5"/>
  <c r="H34" i="5"/>
  <c r="G34" i="5"/>
  <c r="F34" i="5"/>
  <c r="E34" i="5"/>
  <c r="N34" i="5" s="1"/>
  <c r="E36" i="5" s="1"/>
  <c r="L14" i="5" l="1"/>
  <c r="F14" i="5" l="1"/>
  <c r="G14" i="5"/>
  <c r="H14" i="5"/>
  <c r="I14" i="5"/>
  <c r="J14" i="5"/>
  <c r="K14" i="5"/>
  <c r="E14" i="5"/>
  <c r="G47" i="2" l="1"/>
  <c r="K47" i="2" l="1"/>
  <c r="L47" i="2"/>
</calcChain>
</file>

<file path=xl/sharedStrings.xml><?xml version="1.0" encoding="utf-8"?>
<sst xmlns="http://schemas.openxmlformats.org/spreadsheetml/2006/main" count="811" uniqueCount="158">
  <si>
    <t>Q1</t>
  </si>
  <si>
    <t>Total suspended solids</t>
  </si>
  <si>
    <t>&lt;5</t>
  </si>
  <si>
    <t>Sample ID</t>
  </si>
  <si>
    <t>Sampling Date</t>
  </si>
  <si>
    <t>Biochemical oxygen demand</t>
  </si>
  <si>
    <t>Nitrogen (total)</t>
  </si>
  <si>
    <t>Oil and grease</t>
  </si>
  <si>
    <t>Phosphorous (total)</t>
  </si>
  <si>
    <t xml:space="preserve"> </t>
  </si>
  <si>
    <t>Standing water level (m)</t>
  </si>
  <si>
    <t>Calcium</t>
  </si>
  <si>
    <t>Conductivity (mS/cm)</t>
  </si>
  <si>
    <t>Magnesium</t>
  </si>
  <si>
    <t>Nitrate</t>
  </si>
  <si>
    <t>pH</t>
  </si>
  <si>
    <t>Potassium</t>
  </si>
  <si>
    <t>Sodium</t>
  </si>
  <si>
    <t>Sodium Adsorption Ratio (%)</t>
  </si>
  <si>
    <t>Total Phosphorous</t>
  </si>
  <si>
    <t>&lt;0.05</t>
  </si>
  <si>
    <t>&lt;20</t>
  </si>
  <si>
    <t>Available phosphorous (Cowell)</t>
  </si>
  <si>
    <t>Available phosphorous (Bray)</t>
  </si>
  <si>
    <t>Cation exchange capacity (meq/100g)</t>
  </si>
  <si>
    <r>
      <t>Conductivity (</t>
    </r>
    <r>
      <rPr>
        <b/>
        <sz val="10"/>
        <rFont val="Symbol"/>
        <family val="1"/>
        <charset val="2"/>
      </rPr>
      <t>m</t>
    </r>
    <r>
      <rPr>
        <b/>
        <sz val="10"/>
        <rFont val="Palatino"/>
      </rPr>
      <t>S/cm)</t>
    </r>
  </si>
  <si>
    <t>Exchangeable aluminium (meq/100g)</t>
  </si>
  <si>
    <t>Exchangeable calcium (meq/100g)</t>
  </si>
  <si>
    <t>Exchangeable magnesium (meq/100g)</t>
  </si>
  <si>
    <t>Exchangeable potassium (meq/100g)</t>
  </si>
  <si>
    <t>Exchangeable sodium (meq/100g)</t>
  </si>
  <si>
    <t>Exchangeable sodium percentage (%)</t>
  </si>
  <si>
    <t>Organic carbon (%)</t>
  </si>
  <si>
    <t>Phosphorous sorption capacity (one point)</t>
  </si>
  <si>
    <t>&lt;0.1</t>
  </si>
  <si>
    <t>MB1</t>
  </si>
  <si>
    <t>MB2</t>
  </si>
  <si>
    <t>MB3</t>
  </si>
  <si>
    <t>MB4</t>
  </si>
  <si>
    <t>MB5</t>
  </si>
  <si>
    <t>SL1</t>
  </si>
  <si>
    <t>SL2</t>
  </si>
  <si>
    <t>SL3</t>
  </si>
  <si>
    <t>Effluent reuse pond</t>
  </si>
  <si>
    <t>EDP2</t>
  </si>
  <si>
    <t xml:space="preserve">EDP1 </t>
  </si>
  <si>
    <t>E 519597 /  N 6510451</t>
  </si>
  <si>
    <t>E 519123 /  N 6510301</t>
  </si>
  <si>
    <t>E 519586 /  N 6509978</t>
  </si>
  <si>
    <t>E 518560 /  N 6509440</t>
  </si>
  <si>
    <t>E 519335/  N 6510123</t>
  </si>
  <si>
    <t>E 519452/  N 6510335</t>
  </si>
  <si>
    <t>E 519118 /  N 6510536</t>
  </si>
  <si>
    <t>E 520385 /  N 6510111</t>
  </si>
  <si>
    <t>Acceptable range</t>
  </si>
  <si>
    <t>0-15  mg/L</t>
  </si>
  <si>
    <t>0-30  mg/L</t>
  </si>
  <si>
    <t>0-10  mg/L</t>
  </si>
  <si>
    <t>SA1</t>
  </si>
  <si>
    <t>SA2</t>
  </si>
  <si>
    <t>SA3</t>
  </si>
  <si>
    <t>E 518560/  N 6509471</t>
  </si>
  <si>
    <t>E 518995/  N 6509487</t>
  </si>
  <si>
    <t>E 518848 /  N 6509900</t>
  </si>
  <si>
    <t>Minimum</t>
  </si>
  <si>
    <t>Maximum</t>
  </si>
  <si>
    <t>Average</t>
  </si>
  <si>
    <t>Sample Location Refer map titled "SAMPLING POINTS  NYNGAN REUSE SCHEME"</t>
  </si>
  <si>
    <t>Annually</t>
  </si>
  <si>
    <t>Centre of Pivot on property Laravoulta</t>
  </si>
  <si>
    <t>Thermotolerant coliforms (CFU/100mL) Approximates</t>
  </si>
  <si>
    <t>&lt;0.005</t>
  </si>
  <si>
    <t>&lt;10</t>
  </si>
  <si>
    <t>N/A</t>
  </si>
  <si>
    <t xml:space="preserve">05.Groundwater Standing Level   Monitoring Points (  MB1,MB2,MB3,MB4,MB5,MW1,MW2,MW3 - refers on map)   Sampling - Monthly </t>
  </si>
  <si>
    <t>Date</t>
  </si>
  <si>
    <t>Standing Water LevelS ( SWL)  of Following Bore I.D 's  ( meters)</t>
  </si>
  <si>
    <t>MW1</t>
  </si>
  <si>
    <t>MW2</t>
  </si>
  <si>
    <t>MW3</t>
  </si>
  <si>
    <t>09.05.2013</t>
  </si>
  <si>
    <t>5  mg/L</t>
  </si>
  <si>
    <t>200       CFU/100 mL</t>
  </si>
  <si>
    <t>Amonia as N</t>
  </si>
  <si>
    <t>05.07.2013</t>
  </si>
  <si>
    <t>&lt;1</t>
  </si>
  <si>
    <t>15.08.2013</t>
  </si>
  <si>
    <t>11.09.2013</t>
  </si>
  <si>
    <t>10.10.2013</t>
  </si>
  <si>
    <t>15.11.2013</t>
  </si>
  <si>
    <t>Sampling frequency</t>
  </si>
  <si>
    <t>Quarterly</t>
  </si>
  <si>
    <t>Monthly</t>
  </si>
  <si>
    <t>01. Discharge to Water and Land monitoring points 1 ,2  ( EDP1,EDP2 - referred on map)   -  Sampling Quartely</t>
  </si>
  <si>
    <t>02. Ground Water monitoring points  3,4,5,6,7(MB1,MB2,MB3,MB4,MB5 - refers on map)  -  Sampling Quartely</t>
  </si>
  <si>
    <t>03. Soil monitoring points 11,12,13 ( SL1,SL2,SL3 - refers on map)   -  Sampling Annually</t>
  </si>
  <si>
    <t>&lt;0.01</t>
  </si>
  <si>
    <t>12.12.2013</t>
  </si>
  <si>
    <t>11.02.2014</t>
  </si>
  <si>
    <t>11.03.2014</t>
  </si>
  <si>
    <t>1 (appx)</t>
  </si>
  <si>
    <t>&lt;10 NBO</t>
  </si>
  <si>
    <t>1 (appx) NBO</t>
  </si>
  <si>
    <t>&lt;0.25</t>
  </si>
  <si>
    <t>&lt;1000 NBO</t>
  </si>
  <si>
    <t>100 NBO</t>
  </si>
  <si>
    <t>not sampled</t>
  </si>
  <si>
    <t>1400 NBO</t>
  </si>
  <si>
    <t>&lt;1 NBO</t>
  </si>
  <si>
    <t>70 (appx)</t>
  </si>
  <si>
    <t>200 (appx) NBO</t>
  </si>
  <si>
    <t>&lt;10000 NBO</t>
  </si>
  <si>
    <t>Acceptable range EQL</t>
  </si>
  <si>
    <t>10</t>
  </si>
  <si>
    <t>1</t>
  </si>
  <si>
    <t>0.1</t>
  </si>
  <si>
    <t>n/a</t>
  </si>
  <si>
    <t>2</t>
  </si>
  <si>
    <t>0.5</t>
  </si>
  <si>
    <t>0.005</t>
  </si>
  <si>
    <t>0.01</t>
  </si>
  <si>
    <t>20</t>
  </si>
  <si>
    <t>0.05</t>
  </si>
  <si>
    <t>Phosphorous Buffer Index (mg/kg)</t>
  </si>
  <si>
    <t>Phosphorus Sorption (kg/ha)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</si>
  <si>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</si>
  <si>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</si>
  <si>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>&lt;1000</t>
  </si>
  <si>
    <t>Faecal Coliforms (CFU - Colony Forming Units /100 mL)  NBO - Noted Background Organisam</t>
  </si>
  <si>
    <t>Environment Protection Licence 100 th percentile concentration limits</t>
  </si>
  <si>
    <t>100 th percentile concentration limits</t>
  </si>
  <si>
    <t xml:space="preserve">Total number of  scheduled samples </t>
  </si>
  <si>
    <t xml:space="preserve">Total number of  complying samples </t>
  </si>
  <si>
    <t>Source :</t>
  </si>
  <si>
    <t>EPA testing results</t>
  </si>
  <si>
    <t>Faecal Coliforms (CFU- Colony forming units/100 mL)                                         NBO - Noted  Background Organisam</t>
  </si>
  <si>
    <t>2014-15 Effluent Discharge Sampling Results</t>
  </si>
  <si>
    <t>pH (Field)</t>
  </si>
  <si>
    <t>6.5-8.5</t>
  </si>
  <si>
    <t>50th Percentile limit is considered for overall result</t>
  </si>
  <si>
    <t>2015-16 Effluent Discharge Sampling Results</t>
  </si>
  <si>
    <t>No Use</t>
  </si>
  <si>
    <t>&lt;200</t>
  </si>
  <si>
    <t>04. Soil monitoring points 8,9,10 ( SA1,SA2,SA3 - refers on map)  -   Sampling - Annually,when  airport site is utilised for irrigation - No Data</t>
  </si>
  <si>
    <t>2016-17 Effluent Discharge Sampling Results</t>
  </si>
  <si>
    <t>&lt;18</t>
  </si>
  <si>
    <t>&lt;0.078</t>
  </si>
  <si>
    <t>&lt;9.5</t>
  </si>
  <si>
    <t>&lt;115</t>
  </si>
  <si>
    <t>&lt;1.2</t>
  </si>
  <si>
    <t>&lt;0.5</t>
  </si>
  <si>
    <t>&lt;65</t>
  </si>
  <si>
    <t>&lt;62</t>
  </si>
  <si>
    <t>&lt;60</t>
  </si>
  <si>
    <t>&lt;72</t>
  </si>
  <si>
    <t>&lt;0.07</t>
  </si>
  <si>
    <t>90th percentile concentration limits</t>
  </si>
  <si>
    <t>7 (appx)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</si>
</sst>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[$-C09]dd\-mmm\-yy;@"/>
    <numFmt numFmtId="165" formatCode="0.000"/>
    <numFmt numFmtId="166" formatCode="0.0"/>
    <numFmt numFmtId="167" formatCode="_-&quot;$&quot;* #,##0_-;\-&quot;$&quot;* #,##0_-;_-&quot;$&quot;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Palatino"/>
      <family val="1"/>
    </font>
    <font>
      <sz val="12"/>
      <name val="Arial"/>
      <family val="2"/>
    </font>
    <font>
      <b/>
      <sz val="10"/>
      <name val="Palatino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i/>
      <sz val="10"/>
      <name val="Palatino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164" fontId="6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15" fontId="5" fillId="0" borderId="3" xfId="0" applyNumberFormat="1" applyFont="1" applyBorder="1"/>
    <xf numFmtId="0" fontId="3" fillId="0" borderId="0" xfId="0" applyFont="1" applyBorder="1"/>
    <xf numFmtId="15" fontId="3" fillId="0" borderId="0" xfId="0" applyNumberFormat="1" applyFont="1" applyBorder="1"/>
    <xf numFmtId="0" fontId="6" fillId="0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4" fontId="6" fillId="0" borderId="5" xfId="0" applyNumberFormat="1" applyFont="1" applyFill="1" applyBorder="1" applyAlignment="1">
      <alignment horizontal="center" vertical="center"/>
    </xf>
    <xf numFmtId="0" fontId="0" fillId="0" borderId="18" xfId="0" applyBorder="1"/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6" fillId="3" borderId="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/>
    <xf numFmtId="0" fontId="6" fillId="3" borderId="2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0" fontId="4" fillId="0" borderId="1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2" fontId="0" fillId="0" borderId="0" xfId="0" applyNumberFormat="1" applyFill="1" applyBorder="1"/>
    <xf numFmtId="0" fontId="10" fillId="0" borderId="0" xfId="0" applyFont="1" applyFill="1" applyBorder="1"/>
    <xf numFmtId="0" fontId="6" fillId="3" borderId="3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166" fontId="0" fillId="0" borderId="0" xfId="0" applyNumberFormat="1" applyFill="1" applyBorder="1" applyAlignment="1">
      <alignment horizontal="center"/>
    </xf>
    <xf numFmtId="0" fontId="0" fillId="0" borderId="5" xfId="0" applyFill="1" applyBorder="1"/>
    <xf numFmtId="166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/>
    <xf numFmtId="0" fontId="5" fillId="0" borderId="3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/>
    </xf>
    <xf numFmtId="15" fontId="3" fillId="0" borderId="0" xfId="0" applyNumberFormat="1" applyFont="1" applyFill="1" applyBorder="1"/>
    <xf numFmtId="17" fontId="0" fillId="0" borderId="0" xfId="0" applyNumberFormat="1" applyFill="1"/>
    <xf numFmtId="2" fontId="6" fillId="3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textRotation="90" wrapText="1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34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3" borderId="3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166" fontId="6" fillId="6" borderId="0" xfId="0" applyNumberFormat="1" applyFont="1" applyFill="1" applyBorder="1" applyAlignment="1">
      <alignment horizontal="center" vertical="center"/>
    </xf>
    <xf numFmtId="166" fontId="11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textRotation="90" wrapText="1"/>
    </xf>
    <xf numFmtId="9" fontId="0" fillId="6" borderId="0" xfId="1" applyFont="1" applyFill="1" applyAlignment="1">
      <alignment horizontal="center"/>
    </xf>
    <xf numFmtId="0" fontId="0" fillId="6" borderId="0" xfId="0" applyFill="1"/>
    <xf numFmtId="9" fontId="0" fillId="0" borderId="0" xfId="0" applyNumberFormat="1"/>
    <xf numFmtId="166" fontId="6" fillId="3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166" fontId="6" fillId="2" borderId="32" xfId="0" applyNumberFormat="1" applyFont="1" applyFill="1" applyBorder="1" applyAlignment="1">
      <alignment horizontal="center" vertical="center"/>
    </xf>
    <xf numFmtId="166" fontId="6" fillId="2" borderId="32" xfId="0" applyNumberFormat="1" applyFont="1" applyFill="1" applyBorder="1" applyAlignment="1">
      <alignment horizontal="center" vertical="center" wrapText="1"/>
    </xf>
    <xf numFmtId="166" fontId="6" fillId="2" borderId="3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6" borderId="0" xfId="0" applyNumberFormat="1" applyFont="1" applyFill="1" applyBorder="1" applyAlignment="1">
      <alignment horizontal="center" vertical="center"/>
    </xf>
    <xf numFmtId="166" fontId="6" fillId="6" borderId="14" xfId="0" applyNumberFormat="1" applyFont="1" applyFill="1" applyBorder="1" applyAlignment="1">
      <alignment horizontal="center" vertical="center"/>
    </xf>
    <xf numFmtId="166" fontId="16" fillId="6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166" fontId="15" fillId="6" borderId="0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left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67" fontId="0" fillId="0" borderId="0" xfId="2" applyNumberFormat="1" applyFont="1"/>
    <xf numFmtId="49" fontId="4" fillId="0" borderId="20" xfId="0" applyNumberFormat="1" applyFont="1" applyBorder="1" applyAlignment="1">
      <alignment horizontal="center" textRotation="90" wrapText="1"/>
    </xf>
    <xf numFmtId="49" fontId="4" fillId="2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9" fontId="1" fillId="6" borderId="0" xfId="0" applyNumberFormat="1" applyFont="1" applyFill="1"/>
    <xf numFmtId="165" fontId="0" fillId="0" borderId="0" xfId="0" applyNumberFormat="1" applyFill="1" applyBorder="1"/>
    <xf numFmtId="166" fontId="8" fillId="6" borderId="5" xfId="0" applyNumberFormat="1" applyFont="1" applyFill="1" applyBorder="1" applyAlignment="1">
      <alignment horizontal="center" vertical="center" wrapText="1"/>
    </xf>
    <xf numFmtId="166" fontId="8" fillId="6" borderId="0" xfId="0" applyNumberFormat="1" applyFont="1" applyFill="1" applyBorder="1" applyAlignment="1">
      <alignment horizontal="center" vertical="center" wrapText="1"/>
    </xf>
    <xf numFmtId="166" fontId="8" fillId="6" borderId="16" xfId="0" applyNumberFormat="1" applyFont="1" applyFill="1" applyBorder="1" applyAlignment="1">
      <alignment horizontal="center" vertical="center" wrapText="1"/>
    </xf>
    <xf numFmtId="166" fontId="8" fillId="6" borderId="5" xfId="0" applyNumberFormat="1" applyFont="1" applyFill="1" applyBorder="1" applyAlignment="1">
      <alignment horizontal="center"/>
    </xf>
    <xf numFmtId="166" fontId="8" fillId="6" borderId="18" xfId="0" applyNumberFormat="1" applyFont="1" applyFill="1" applyBorder="1" applyAlignment="1">
      <alignment horizontal="center"/>
    </xf>
    <xf numFmtId="166" fontId="8" fillId="6" borderId="0" xfId="0" applyNumberFormat="1" applyFont="1" applyFill="1" applyBorder="1" applyAlignment="1">
      <alignment horizontal="center"/>
    </xf>
    <xf numFmtId="166" fontId="8" fillId="6" borderId="14" xfId="0" applyNumberFormat="1" applyFont="1" applyFill="1" applyBorder="1" applyAlignment="1">
      <alignment horizontal="center"/>
    </xf>
    <xf numFmtId="166" fontId="8" fillId="6" borderId="16" xfId="0" applyNumberFormat="1" applyFont="1" applyFill="1" applyBorder="1" applyAlignment="1">
      <alignment horizontal="center"/>
    </xf>
    <xf numFmtId="166" fontId="8" fillId="6" borderId="17" xfId="0" applyNumberFormat="1" applyFont="1" applyFill="1" applyBorder="1" applyAlignment="1">
      <alignment horizontal="center"/>
    </xf>
    <xf numFmtId="166" fontId="0" fillId="6" borderId="0" xfId="0" applyNumberFormat="1" applyFont="1" applyFill="1" applyBorder="1" applyAlignment="1">
      <alignment horizontal="center"/>
    </xf>
    <xf numFmtId="166" fontId="19" fillId="6" borderId="0" xfId="0" applyNumberFormat="1" applyFont="1" applyFill="1" applyBorder="1" applyAlignment="1">
      <alignment horizontal="center"/>
    </xf>
    <xf numFmtId="166" fontId="18" fillId="6" borderId="0" xfId="0" applyNumberFormat="1" applyFont="1" applyFill="1" applyBorder="1" applyAlignment="1">
      <alignment horizontal="center"/>
    </xf>
    <xf numFmtId="9" fontId="0" fillId="0" borderId="0" xfId="1" applyFont="1"/>
    <xf numFmtId="9" fontId="18" fillId="6" borderId="0" xfId="1" applyFont="1" applyFill="1" applyAlignment="1">
      <alignment horizontal="center"/>
    </xf>
    <xf numFmtId="166" fontId="20" fillId="6" borderId="5" xfId="0" applyNumberFormat="1" applyFont="1" applyFill="1" applyBorder="1" applyAlignment="1">
      <alignment horizontal="center" vertical="center" wrapText="1"/>
    </xf>
    <xf numFmtId="166" fontId="20" fillId="6" borderId="18" xfId="0" applyNumberFormat="1" applyFont="1" applyFill="1" applyBorder="1" applyAlignment="1">
      <alignment horizontal="center" vertical="center" wrapText="1"/>
    </xf>
    <xf numFmtId="166" fontId="20" fillId="6" borderId="0" xfId="0" applyNumberFormat="1" applyFont="1" applyFill="1" applyBorder="1" applyAlignment="1">
      <alignment horizontal="center" vertical="center" wrapText="1"/>
    </xf>
    <xf numFmtId="166" fontId="20" fillId="6" borderId="14" xfId="0" applyNumberFormat="1" applyFont="1" applyFill="1" applyBorder="1" applyAlignment="1">
      <alignment horizontal="center" vertical="center" wrapText="1"/>
    </xf>
    <xf numFmtId="166" fontId="20" fillId="6" borderId="16" xfId="0" applyNumberFormat="1" applyFont="1" applyFill="1" applyBorder="1" applyAlignment="1">
      <alignment horizontal="center" vertical="center" wrapText="1"/>
    </xf>
    <xf numFmtId="166" fontId="20" fillId="6" borderId="17" xfId="0" applyNumberFormat="1" applyFont="1" applyFill="1" applyBorder="1" applyAlignment="1">
      <alignment horizontal="center" vertical="center" wrapText="1"/>
    </xf>
    <xf numFmtId="166" fontId="15" fillId="6" borderId="14" xfId="0" applyNumberFormat="1" applyFont="1" applyFill="1" applyBorder="1" applyAlignment="1">
      <alignment horizontal="center" vertical="center"/>
    </xf>
    <xf numFmtId="166" fontId="21" fillId="6" borderId="18" xfId="0" applyNumberFormat="1" applyFont="1" applyFill="1" applyBorder="1" applyAlignment="1">
      <alignment horizontal="center" vertical="center"/>
    </xf>
    <xf numFmtId="166" fontId="21" fillId="6" borderId="14" xfId="0" applyNumberFormat="1" applyFont="1" applyFill="1" applyBorder="1" applyAlignment="1">
      <alignment horizontal="center" vertical="center"/>
    </xf>
    <xf numFmtId="166" fontId="21" fillId="6" borderId="17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4" fillId="2" borderId="2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/>
    </xf>
    <xf numFmtId="0" fontId="8" fillId="6" borderId="12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right" vertical="center" wrapText="1"/>
    </xf>
    <xf numFmtId="0" fontId="8" fillId="6" borderId="15" xfId="0" applyFont="1" applyFill="1" applyBorder="1" applyAlignment="1">
      <alignment horizontal="right" vertical="center" wrapText="1"/>
    </xf>
    <xf numFmtId="0" fontId="8" fillId="6" borderId="16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0" borderId="0" xfId="0" applyAlignment="1">
      <alignment horizontal="left"/>
    </xf>
    <xf numFmtId="0" fontId="14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Suspended Solids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2"/>
          <c:order val="2"/>
          <c:tx>
            <c:v>Acceptable Range</c:v>
          </c:tx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Upload'!$O$5:$O$14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02144"/>
        <c:axId val="199902536"/>
      </c:areaChart>
      <c:barChart>
        <c:barDir val="col"/>
        <c:grouping val="clustered"/>
        <c:varyColors val="0"/>
        <c:ser>
          <c:idx val="0"/>
          <c:order val="0"/>
          <c:tx>
            <c:v>Total Suspended Solids Effluent Reuse Pond</c:v>
          </c:tx>
          <c:invertIfNegative val="0"/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Upload'!$I$5:$I$14</c:f>
              <c:numCache>
                <c:formatCode>0.0</c:formatCode>
                <c:ptCount val="10"/>
                <c:pt idx="0">
                  <c:v>18</c:v>
                </c:pt>
                <c:pt idx="1">
                  <c:v>28</c:v>
                </c:pt>
                <c:pt idx="2">
                  <c:v>190</c:v>
                </c:pt>
                <c:pt idx="3">
                  <c:v>53</c:v>
                </c:pt>
                <c:pt idx="4">
                  <c:v>150</c:v>
                </c:pt>
                <c:pt idx="5">
                  <c:v>82</c:v>
                </c:pt>
                <c:pt idx="6">
                  <c:v>96</c:v>
                </c:pt>
                <c:pt idx="7">
                  <c:v>43</c:v>
                </c:pt>
                <c:pt idx="8">
                  <c:v>40</c:v>
                </c:pt>
                <c:pt idx="9">
                  <c:v>82</c:v>
                </c:pt>
              </c:numCache>
            </c:numRef>
          </c:val>
        </c:ser>
        <c:ser>
          <c:idx val="1"/>
          <c:order val="1"/>
          <c:tx>
            <c:v>Total Suspended Solids at Pivot on Property</c:v>
          </c:tx>
          <c:invertIfNegative val="0"/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Upload'!$I$27:$I$36</c:f>
              <c:numCache>
                <c:formatCode>0.0</c:formatCode>
                <c:ptCount val="10"/>
                <c:pt idx="0">
                  <c:v>38</c:v>
                </c:pt>
                <c:pt idx="1">
                  <c:v>230</c:v>
                </c:pt>
                <c:pt idx="2">
                  <c:v>0</c:v>
                </c:pt>
                <c:pt idx="3">
                  <c:v>44</c:v>
                </c:pt>
                <c:pt idx="4">
                  <c:v>0</c:v>
                </c:pt>
                <c:pt idx="5">
                  <c:v>8</c:v>
                </c:pt>
                <c:pt idx="6">
                  <c:v>27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02144"/>
        <c:axId val="199902536"/>
      </c:barChart>
      <c:dateAx>
        <c:axId val="199902144"/>
        <c:scaling>
          <c:orientation val="minMax"/>
        </c:scaling>
        <c:delete val="0"/>
        <c:axPos val="b"/>
        <c:numFmt formatCode="[$-C09]dd\-mmm\-yy;@" sourceLinked="1"/>
        <c:majorTickMark val="out"/>
        <c:minorTickMark val="none"/>
        <c:tickLblPos val="nextTo"/>
        <c:crossAx val="199902536"/>
        <c:crosses val="autoZero"/>
        <c:auto val="1"/>
        <c:lblOffset val="100"/>
        <c:baseTimeUnit val="months"/>
      </c:dateAx>
      <c:valAx>
        <c:axId val="1999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0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222222222222221E-2"/>
          <c:y val="0.89776428988043167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Upload'!$H$227</c:f>
              <c:strCache>
                <c:ptCount val="1"/>
                <c:pt idx="0">
                  <c:v>MW1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Upload'!$L$228:$L$236</c:f>
              <c:numCache>
                <c:formatCode>mmm\-yy</c:formatCode>
                <c:ptCount val="9"/>
              </c:numCache>
            </c:numRef>
          </c:cat>
          <c:val>
            <c:numRef>
              <c:f>'Data Upload'!$H$228:$H$236</c:f>
              <c:numCache>
                <c:formatCode>0.00</c:formatCode>
                <c:ptCount val="9"/>
                <c:pt idx="0">
                  <c:v>17.25</c:v>
                </c:pt>
                <c:pt idx="1">
                  <c:v>17.5</c:v>
                </c:pt>
                <c:pt idx="2">
                  <c:v>17.239999999999998</c:v>
                </c:pt>
                <c:pt idx="3">
                  <c:v>17.13</c:v>
                </c:pt>
                <c:pt idx="4">
                  <c:v>17.12</c:v>
                </c:pt>
                <c:pt idx="5">
                  <c:v>17.149999999999999</c:v>
                </c:pt>
                <c:pt idx="6">
                  <c:v>17.16</c:v>
                </c:pt>
                <c:pt idx="7">
                  <c:v>17.170000000000002</c:v>
                </c:pt>
                <c:pt idx="8">
                  <c:v>17.059999999999999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6896"/>
        <c:axId val="203067288"/>
      </c:barChart>
      <c:catAx>
        <c:axId val="203066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7288"/>
        <c:crosses val="autoZero"/>
        <c:auto val="1"/>
        <c:lblAlgn val="ctr"/>
        <c:lblOffset val="100"/>
        <c:noMultiLvlLbl val="1"/>
      </c:catAx>
      <c:valAx>
        <c:axId val="20306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Upload'!$I$227</c:f>
              <c:strCache>
                <c:ptCount val="1"/>
                <c:pt idx="0">
                  <c:v>MW2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Upload'!$L$228:$L$236</c:f>
              <c:numCache>
                <c:formatCode>mmm\-yy</c:formatCode>
                <c:ptCount val="9"/>
              </c:numCache>
            </c:numRef>
          </c:cat>
          <c:val>
            <c:numRef>
              <c:f>'Data Upload'!$I$228:$I$236</c:f>
              <c:numCache>
                <c:formatCode>0.00</c:formatCode>
                <c:ptCount val="9"/>
                <c:pt idx="0">
                  <c:v>17.14</c:v>
                </c:pt>
                <c:pt idx="1">
                  <c:v>17.059999999999999</c:v>
                </c:pt>
                <c:pt idx="2">
                  <c:v>0</c:v>
                </c:pt>
                <c:pt idx="3">
                  <c:v>17.04</c:v>
                </c:pt>
                <c:pt idx="4">
                  <c:v>17.04</c:v>
                </c:pt>
                <c:pt idx="5">
                  <c:v>17.079999999999998</c:v>
                </c:pt>
                <c:pt idx="6">
                  <c:v>17.079999999999998</c:v>
                </c:pt>
                <c:pt idx="7">
                  <c:v>17.100000000000001</c:v>
                </c:pt>
                <c:pt idx="8">
                  <c:v>17.13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8072"/>
        <c:axId val="203068464"/>
      </c:barChart>
      <c:catAx>
        <c:axId val="203068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8464"/>
        <c:crosses val="autoZero"/>
        <c:auto val="1"/>
        <c:lblAlgn val="ctr"/>
        <c:lblOffset val="100"/>
        <c:noMultiLvlLbl val="1"/>
      </c:catAx>
      <c:valAx>
        <c:axId val="20306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Upload'!$J$227</c:f>
              <c:strCache>
                <c:ptCount val="1"/>
                <c:pt idx="0">
                  <c:v>MW3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Upload'!$L$228:$L$236</c:f>
              <c:numCache>
                <c:formatCode>mmm\-yy</c:formatCode>
                <c:ptCount val="9"/>
              </c:numCache>
            </c:numRef>
          </c:cat>
          <c:val>
            <c:numRef>
              <c:f>'Data Upload'!$J$228:$J$236</c:f>
              <c:numCache>
                <c:formatCode>0.00</c:formatCode>
                <c:ptCount val="9"/>
                <c:pt idx="0">
                  <c:v>17.32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17.11</c:v>
                </c:pt>
                <c:pt idx="4">
                  <c:v>17.91</c:v>
                </c:pt>
                <c:pt idx="5">
                  <c:v>17.23</c:v>
                </c:pt>
                <c:pt idx="6">
                  <c:v>17.23</c:v>
                </c:pt>
                <c:pt idx="7">
                  <c:v>17.25</c:v>
                </c:pt>
                <c:pt idx="8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9248"/>
        <c:axId val="203069640"/>
      </c:barChart>
      <c:catAx>
        <c:axId val="203069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9640"/>
        <c:crosses val="autoZero"/>
        <c:auto val="1"/>
        <c:lblAlgn val="ctr"/>
        <c:lblOffset val="100"/>
        <c:noMultiLvlLbl val="1"/>
      </c:catAx>
      <c:valAx>
        <c:axId val="20306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Upload'!$L$234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Upload'!$C$227:$J$227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Upload'!$C$234:$J$234</c:f>
              <c:numCache>
                <c:formatCode>0.00</c:formatCode>
                <c:ptCount val="8"/>
                <c:pt idx="0">
                  <c:v>16.05</c:v>
                </c:pt>
                <c:pt idx="1">
                  <c:v>16.03</c:v>
                </c:pt>
                <c:pt idx="2">
                  <c:v>16.05</c:v>
                </c:pt>
                <c:pt idx="3">
                  <c:v>13.1</c:v>
                </c:pt>
                <c:pt idx="4">
                  <c:v>15.92</c:v>
                </c:pt>
                <c:pt idx="5">
                  <c:v>17.16</c:v>
                </c:pt>
                <c:pt idx="6">
                  <c:v>17.079999999999998</c:v>
                </c:pt>
                <c:pt idx="7">
                  <c:v>17.23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72384"/>
        <c:axId val="203072776"/>
      </c:barChart>
      <c:catAx>
        <c:axId val="2030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72776"/>
        <c:crosses val="autoZero"/>
        <c:auto val="1"/>
        <c:lblAlgn val="ctr"/>
        <c:lblOffset val="100"/>
        <c:noMultiLvlLbl val="0"/>
      </c:catAx>
      <c:valAx>
        <c:axId val="20307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7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Upload'!$L$235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Upload'!$C$227:$J$227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Upload'!$C$235:$J$235</c:f>
              <c:numCache>
                <c:formatCode>0.00</c:formatCode>
                <c:ptCount val="8"/>
                <c:pt idx="0">
                  <c:v>16.14</c:v>
                </c:pt>
                <c:pt idx="1">
                  <c:v>16.100000000000001</c:v>
                </c:pt>
                <c:pt idx="2">
                  <c:v>16.100000000000001</c:v>
                </c:pt>
                <c:pt idx="3">
                  <c:v>13.19</c:v>
                </c:pt>
                <c:pt idx="4">
                  <c:v>15.98</c:v>
                </c:pt>
                <c:pt idx="5">
                  <c:v>17.170000000000002</c:v>
                </c:pt>
                <c:pt idx="6">
                  <c:v>17.100000000000001</c:v>
                </c:pt>
                <c:pt idx="7">
                  <c:v>17.25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73560"/>
        <c:axId val="203073952"/>
      </c:barChart>
      <c:catAx>
        <c:axId val="20307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73952"/>
        <c:crosses val="autoZero"/>
        <c:auto val="1"/>
        <c:lblAlgn val="ctr"/>
        <c:lblOffset val="100"/>
        <c:noMultiLvlLbl val="0"/>
      </c:catAx>
      <c:valAx>
        <c:axId val="2030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7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Upload'!$L$236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Upload'!$C$227:$J$227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Upload'!$C$236:$J$236</c:f>
              <c:numCache>
                <c:formatCode>0.00</c:formatCode>
                <c:ptCount val="8"/>
                <c:pt idx="0">
                  <c:v>16.100000000000001</c:v>
                </c:pt>
                <c:pt idx="1">
                  <c:v>16.18</c:v>
                </c:pt>
                <c:pt idx="2">
                  <c:v>16.05</c:v>
                </c:pt>
                <c:pt idx="3">
                  <c:v>14.96</c:v>
                </c:pt>
                <c:pt idx="4">
                  <c:v>16</c:v>
                </c:pt>
                <c:pt idx="5">
                  <c:v>17.059999999999999</c:v>
                </c:pt>
                <c:pt idx="6">
                  <c:v>17.13</c:v>
                </c:pt>
                <c:pt idx="7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789160"/>
        <c:axId val="309789552"/>
      </c:barChart>
      <c:catAx>
        <c:axId val="30978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89552"/>
        <c:crosses val="autoZero"/>
        <c:auto val="1"/>
        <c:lblAlgn val="ctr"/>
        <c:lblOffset val="100"/>
        <c:noMultiLvlLbl val="0"/>
      </c:catAx>
      <c:valAx>
        <c:axId val="30978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8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581025</xdr:colOff>
      <xdr:row>2</xdr:row>
      <xdr:rowOff>247650</xdr:rowOff>
    </xdr:from>
    <xdr:to>
      <xdr:col>46</xdr:col>
      <xdr:colOff>276225</xdr:colOff>
      <xdr:row>27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312</xdr:row>
      <xdr:rowOff>0</xdr:rowOff>
    </xdr:from>
    <xdr:to>
      <xdr:col>19</xdr:col>
      <xdr:colOff>0</xdr:colOff>
      <xdr:row>328</xdr:row>
      <xdr:rowOff>51088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329</xdr:row>
      <xdr:rowOff>0</xdr:rowOff>
    </xdr:from>
    <xdr:to>
      <xdr:col>19</xdr:col>
      <xdr:colOff>0</xdr:colOff>
      <xdr:row>345</xdr:row>
      <xdr:rowOff>51088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347</xdr:row>
      <xdr:rowOff>0</xdr:rowOff>
    </xdr:from>
    <xdr:to>
      <xdr:col>19</xdr:col>
      <xdr:colOff>0</xdr:colOff>
      <xdr:row>363</xdr:row>
      <xdr:rowOff>51088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329</xdr:row>
      <xdr:rowOff>0</xdr:rowOff>
    </xdr:from>
    <xdr:to>
      <xdr:col>29</xdr:col>
      <xdr:colOff>363683</xdr:colOff>
      <xdr:row>345</xdr:row>
      <xdr:rowOff>51088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346</xdr:row>
      <xdr:rowOff>0</xdr:rowOff>
    </xdr:from>
    <xdr:to>
      <xdr:col>29</xdr:col>
      <xdr:colOff>363683</xdr:colOff>
      <xdr:row>362</xdr:row>
      <xdr:rowOff>51088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364</xdr:row>
      <xdr:rowOff>0</xdr:rowOff>
    </xdr:from>
    <xdr:to>
      <xdr:col>29</xdr:col>
      <xdr:colOff>363683</xdr:colOff>
      <xdr:row>380</xdr:row>
      <xdr:rowOff>51088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9"/>
  <sheetViews>
    <sheetView tabSelected="1" topLeftCell="A45" zoomScale="90" zoomScaleNormal="90" workbookViewId="0">
      <selection activeCell="S60" sqref="S60"/>
    </sheetView>
  </sheetViews>
  <sheetFormatPr defaultRowHeight="15"/>
  <cols>
    <col min="1" max="1" width="10.85546875" customWidth="1"/>
    <col min="2" max="2" width="22.5703125" customWidth="1"/>
    <col min="3" max="3" width="12.140625" customWidth="1"/>
    <col min="4" max="4" width="11.5703125" customWidth="1"/>
    <col min="5" max="5" width="12.42578125" customWidth="1"/>
    <col min="6" max="10" width="12.42578125" style="52" customWidth="1"/>
    <col min="11" max="11" width="11.85546875" style="52" customWidth="1"/>
    <col min="12" max="13" width="12.42578125" style="52" customWidth="1"/>
    <col min="14" max="14" width="13.85546875" customWidth="1"/>
    <col min="15" max="19" width="12.42578125" customWidth="1"/>
  </cols>
  <sheetData>
    <row r="1" spans="1:26">
      <c r="A1" s="177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26" ht="16.5" thickBot="1">
      <c r="A2" s="1"/>
      <c r="B2" s="1"/>
      <c r="C2" s="2"/>
      <c r="D2" s="2"/>
      <c r="E2" s="1"/>
      <c r="F2" s="53"/>
      <c r="G2" s="53"/>
      <c r="H2" s="53"/>
      <c r="I2" s="5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6.25" customHeight="1" thickBot="1">
      <c r="A3" s="45" t="s">
        <v>3</v>
      </c>
      <c r="B3" s="113" t="s">
        <v>67</v>
      </c>
      <c r="C3" s="113" t="s">
        <v>4</v>
      </c>
      <c r="D3" s="113" t="s">
        <v>90</v>
      </c>
      <c r="E3" s="113" t="s">
        <v>5</v>
      </c>
      <c r="F3" s="114" t="s">
        <v>6</v>
      </c>
      <c r="G3" s="114" t="s">
        <v>7</v>
      </c>
      <c r="H3" s="114" t="s">
        <v>8</v>
      </c>
      <c r="I3" s="114" t="s">
        <v>1</v>
      </c>
      <c r="J3" s="114" t="s">
        <v>83</v>
      </c>
      <c r="K3" s="114" t="s">
        <v>128</v>
      </c>
      <c r="L3" s="115" t="s">
        <v>137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7" customHeight="1" thickBot="1">
      <c r="A4" s="178" t="s">
        <v>54</v>
      </c>
      <c r="B4" s="179"/>
      <c r="C4" s="179"/>
      <c r="D4" s="179"/>
      <c r="E4" s="116" t="s">
        <v>56</v>
      </c>
      <c r="F4" s="116" t="s">
        <v>55</v>
      </c>
      <c r="G4" s="116" t="s">
        <v>57</v>
      </c>
      <c r="H4" s="116" t="s">
        <v>57</v>
      </c>
      <c r="I4" s="116" t="s">
        <v>56</v>
      </c>
      <c r="J4" s="116" t="s">
        <v>81</v>
      </c>
      <c r="K4" s="117" t="s">
        <v>82</v>
      </c>
      <c r="L4" s="118"/>
      <c r="M4" s="42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6.5" customHeight="1">
      <c r="A5" s="197" t="s">
        <v>45</v>
      </c>
      <c r="B5" s="188" t="s">
        <v>43</v>
      </c>
      <c r="C5" s="17">
        <v>41091</v>
      </c>
      <c r="D5" s="17" t="s">
        <v>91</v>
      </c>
      <c r="E5" s="123">
        <v>50</v>
      </c>
      <c r="F5" s="119">
        <v>8.1</v>
      </c>
      <c r="G5" s="119" t="s">
        <v>2</v>
      </c>
      <c r="H5" s="119">
        <v>5.29</v>
      </c>
      <c r="I5" s="119">
        <v>18</v>
      </c>
      <c r="J5" s="119"/>
      <c r="K5" s="119"/>
      <c r="L5" s="120"/>
      <c r="M5" s="4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.5" customHeight="1">
      <c r="A6" s="198"/>
      <c r="B6" s="189"/>
      <c r="C6" s="77">
        <v>41227</v>
      </c>
      <c r="D6" s="77" t="s">
        <v>91</v>
      </c>
      <c r="E6" s="78">
        <v>27</v>
      </c>
      <c r="F6" s="78">
        <v>9</v>
      </c>
      <c r="G6" s="78" t="s">
        <v>2</v>
      </c>
      <c r="H6" s="78">
        <v>7.4</v>
      </c>
      <c r="I6" s="78">
        <v>28</v>
      </c>
      <c r="J6" s="78"/>
      <c r="K6" s="78"/>
      <c r="L6" s="112">
        <v>7</v>
      </c>
      <c r="M6" s="4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customHeight="1">
      <c r="A7" s="198"/>
      <c r="B7" s="189"/>
      <c r="C7" s="77">
        <v>41367</v>
      </c>
      <c r="D7" s="77" t="s">
        <v>91</v>
      </c>
      <c r="E7" s="78">
        <v>28</v>
      </c>
      <c r="F7" s="100">
        <v>20</v>
      </c>
      <c r="G7" s="78" t="s">
        <v>2</v>
      </c>
      <c r="H7" s="78">
        <v>3.8</v>
      </c>
      <c r="I7" s="100">
        <v>190</v>
      </c>
      <c r="J7" s="78"/>
      <c r="K7" s="78"/>
      <c r="L7" s="112">
        <v>7.2</v>
      </c>
      <c r="M7" s="4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198"/>
      <c r="B8" s="189"/>
      <c r="C8" s="77">
        <v>41491</v>
      </c>
      <c r="D8" s="77" t="s">
        <v>91</v>
      </c>
      <c r="E8" s="100">
        <v>55</v>
      </c>
      <c r="F8" s="78">
        <v>12</v>
      </c>
      <c r="G8" s="78" t="s">
        <v>2</v>
      </c>
      <c r="H8" s="78">
        <v>5.2</v>
      </c>
      <c r="I8" s="100">
        <v>53</v>
      </c>
      <c r="J8" s="78">
        <v>0.56999999999999995</v>
      </c>
      <c r="K8" s="78">
        <v>73</v>
      </c>
      <c r="L8" s="112">
        <v>7.1</v>
      </c>
      <c r="M8" s="42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198"/>
      <c r="B9" s="189"/>
      <c r="C9" s="77">
        <v>41583</v>
      </c>
      <c r="D9" s="78" t="s">
        <v>91</v>
      </c>
      <c r="E9" s="100">
        <v>37</v>
      </c>
      <c r="F9" s="78">
        <v>15</v>
      </c>
      <c r="G9" s="78">
        <v>10</v>
      </c>
      <c r="H9" s="78">
        <v>0</v>
      </c>
      <c r="I9" s="100">
        <v>150</v>
      </c>
      <c r="J9" s="78" t="s">
        <v>71</v>
      </c>
      <c r="K9" s="78">
        <v>20</v>
      </c>
      <c r="L9" s="112">
        <v>7</v>
      </c>
      <c r="M9" s="4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198"/>
      <c r="B10" s="189"/>
      <c r="C10" s="77">
        <v>41688</v>
      </c>
      <c r="D10" s="78" t="s">
        <v>91</v>
      </c>
      <c r="E10" s="100">
        <v>37</v>
      </c>
      <c r="F10" s="100">
        <v>17</v>
      </c>
      <c r="G10" s="78" t="s">
        <v>2</v>
      </c>
      <c r="H10" s="78">
        <v>4.9000000000000004</v>
      </c>
      <c r="I10" s="100">
        <v>82</v>
      </c>
      <c r="J10" s="78">
        <v>6.1</v>
      </c>
      <c r="K10" s="78">
        <v>98</v>
      </c>
      <c r="L10" s="112">
        <v>7</v>
      </c>
      <c r="M10" s="42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198"/>
      <c r="B11" s="189"/>
      <c r="C11" s="77">
        <v>41800</v>
      </c>
      <c r="D11" s="78" t="s">
        <v>91</v>
      </c>
      <c r="E11" s="78">
        <v>27</v>
      </c>
      <c r="F11" s="78">
        <v>11</v>
      </c>
      <c r="G11" s="78" t="s">
        <v>2</v>
      </c>
      <c r="H11" s="78">
        <v>4.5</v>
      </c>
      <c r="I11" s="100">
        <v>96</v>
      </c>
      <c r="J11" s="78">
        <v>2.1</v>
      </c>
      <c r="K11" s="78">
        <v>2</v>
      </c>
      <c r="L11" s="112">
        <v>6.9</v>
      </c>
      <c r="M11" s="42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198"/>
      <c r="B12" s="189"/>
      <c r="C12" s="77">
        <v>41905</v>
      </c>
      <c r="D12" s="78" t="s">
        <v>91</v>
      </c>
      <c r="E12" s="78" t="s">
        <v>2</v>
      </c>
      <c r="F12" s="78">
        <v>5</v>
      </c>
      <c r="G12" s="78" t="s">
        <v>2</v>
      </c>
      <c r="H12" s="78">
        <v>4.3</v>
      </c>
      <c r="I12" s="100">
        <v>43</v>
      </c>
      <c r="J12" s="78">
        <v>1</v>
      </c>
      <c r="K12" s="78" t="s">
        <v>72</v>
      </c>
      <c r="L12" s="112">
        <v>6.8</v>
      </c>
      <c r="M12" s="4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198"/>
      <c r="B13" s="189"/>
      <c r="C13" s="77">
        <v>41983</v>
      </c>
      <c r="D13" s="78" t="s">
        <v>91</v>
      </c>
      <c r="E13" s="78">
        <v>17</v>
      </c>
      <c r="F13" s="78">
        <v>4.5</v>
      </c>
      <c r="G13" s="78">
        <v>6</v>
      </c>
      <c r="H13" s="78">
        <v>3.1</v>
      </c>
      <c r="I13" s="100">
        <v>40</v>
      </c>
      <c r="J13" s="78">
        <v>7.0000000000000001E-3</v>
      </c>
      <c r="K13" s="78" t="s">
        <v>104</v>
      </c>
      <c r="L13" s="112">
        <v>6.9</v>
      </c>
      <c r="M13" s="4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198"/>
      <c r="B14" s="189"/>
      <c r="C14" s="77">
        <v>42080</v>
      </c>
      <c r="D14" s="78" t="s">
        <v>91</v>
      </c>
      <c r="E14" s="78">
        <v>13</v>
      </c>
      <c r="F14" s="78">
        <v>7.2</v>
      </c>
      <c r="G14" s="78" t="s">
        <v>2</v>
      </c>
      <c r="H14" s="78">
        <v>4.8</v>
      </c>
      <c r="I14" s="100">
        <v>82</v>
      </c>
      <c r="J14" s="78" t="s">
        <v>71</v>
      </c>
      <c r="K14" s="78" t="s">
        <v>105</v>
      </c>
      <c r="L14" s="112">
        <v>6.9</v>
      </c>
      <c r="M14" s="42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.5" customHeight="1">
      <c r="A15" s="198"/>
      <c r="B15" s="189"/>
      <c r="C15" s="77">
        <v>42185</v>
      </c>
      <c r="D15" s="78" t="s">
        <v>91</v>
      </c>
      <c r="E15" s="78">
        <v>9</v>
      </c>
      <c r="F15" s="78">
        <v>10</v>
      </c>
      <c r="G15" s="78" t="s">
        <v>2</v>
      </c>
      <c r="H15" s="78">
        <v>5.2</v>
      </c>
      <c r="I15" s="100">
        <v>47</v>
      </c>
      <c r="J15" s="78">
        <v>1.9</v>
      </c>
      <c r="K15" s="78" t="s">
        <v>108</v>
      </c>
      <c r="L15" s="112">
        <v>7.1</v>
      </c>
      <c r="M15" s="42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.5" customHeight="1">
      <c r="A16" s="198"/>
      <c r="B16" s="189"/>
      <c r="C16" s="77">
        <v>42284</v>
      </c>
      <c r="D16" s="78" t="s">
        <v>91</v>
      </c>
      <c r="E16" s="78" t="s">
        <v>2</v>
      </c>
      <c r="F16" s="78">
        <v>6</v>
      </c>
      <c r="G16" s="78" t="s">
        <v>2</v>
      </c>
      <c r="H16" s="78">
        <v>3.5</v>
      </c>
      <c r="I16" s="78">
        <v>23</v>
      </c>
      <c r="J16" s="78">
        <v>1.8</v>
      </c>
      <c r="K16" s="78">
        <v>6400</v>
      </c>
      <c r="L16" s="112">
        <v>8.4</v>
      </c>
      <c r="M16" s="42"/>
      <c r="N16" s="15"/>
      <c r="O16" s="15" t="s">
        <v>125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>
      <c r="A17" s="198"/>
      <c r="B17" s="189"/>
      <c r="C17" s="77">
        <v>42416</v>
      </c>
      <c r="D17" s="78" t="s">
        <v>91</v>
      </c>
      <c r="E17" s="78">
        <v>14</v>
      </c>
      <c r="F17" s="78">
        <v>3.7</v>
      </c>
      <c r="G17" s="78" t="s">
        <v>2</v>
      </c>
      <c r="H17" s="78">
        <v>1.7</v>
      </c>
      <c r="I17" s="100">
        <v>120</v>
      </c>
      <c r="J17" s="78" t="s">
        <v>71</v>
      </c>
      <c r="K17" s="78" t="s">
        <v>21</v>
      </c>
      <c r="L17" s="112">
        <v>9.5</v>
      </c>
      <c r="M17" s="42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>
      <c r="A18" s="198"/>
      <c r="B18" s="189"/>
      <c r="C18" s="77">
        <v>42450</v>
      </c>
      <c r="D18" s="78" t="s">
        <v>91</v>
      </c>
      <c r="E18" s="100">
        <v>140</v>
      </c>
      <c r="F18" s="78">
        <v>6.2</v>
      </c>
      <c r="G18" s="78" t="s">
        <v>2</v>
      </c>
      <c r="H18" s="78">
        <v>2.5</v>
      </c>
      <c r="I18" s="100">
        <v>37</v>
      </c>
      <c r="J18" s="78" t="s">
        <v>71</v>
      </c>
      <c r="K18" s="78" t="s">
        <v>127</v>
      </c>
      <c r="L18" s="112">
        <v>9.4</v>
      </c>
      <c r="M18" s="42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 customHeight="1">
      <c r="A19" s="198"/>
      <c r="B19" s="189"/>
      <c r="C19" s="77">
        <v>42555</v>
      </c>
      <c r="D19" s="78" t="s">
        <v>91</v>
      </c>
      <c r="E19" s="111" t="s">
        <v>2</v>
      </c>
      <c r="F19" s="78">
        <v>5.2</v>
      </c>
      <c r="G19" s="78" t="s">
        <v>2</v>
      </c>
      <c r="H19" s="78">
        <v>3.4</v>
      </c>
      <c r="I19" s="111">
        <v>21</v>
      </c>
      <c r="J19" s="78">
        <v>0.31</v>
      </c>
      <c r="K19" s="78">
        <v>88</v>
      </c>
      <c r="L19" s="112">
        <v>8.6</v>
      </c>
      <c r="M19" s="42"/>
      <c r="N19" s="102">
        <v>5</v>
      </c>
      <c r="O19" s="102">
        <v>5</v>
      </c>
      <c r="P19" s="133">
        <v>0.3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.5" customHeight="1">
      <c r="A20" s="198"/>
      <c r="B20" s="189"/>
      <c r="C20" s="77">
        <v>42654</v>
      </c>
      <c r="D20" s="78" t="s">
        <v>91</v>
      </c>
      <c r="E20" s="111">
        <v>10</v>
      </c>
      <c r="F20" s="78">
        <v>4.2</v>
      </c>
      <c r="G20" s="78" t="s">
        <v>2</v>
      </c>
      <c r="H20" s="78">
        <v>3.5</v>
      </c>
      <c r="I20" s="100">
        <v>60</v>
      </c>
      <c r="J20" s="78" t="s">
        <v>71</v>
      </c>
      <c r="K20" s="78">
        <v>50</v>
      </c>
      <c r="L20" s="112">
        <v>9.1</v>
      </c>
      <c r="M20" s="42"/>
      <c r="N20" s="102">
        <v>10</v>
      </c>
      <c r="O20" s="102">
        <v>5</v>
      </c>
      <c r="P20" s="133">
        <v>5.0000000000000001E-3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 customHeight="1">
      <c r="A21" s="198"/>
      <c r="B21" s="189"/>
      <c r="C21" s="77">
        <v>42871</v>
      </c>
      <c r="D21" s="78" t="s">
        <v>91</v>
      </c>
      <c r="E21" s="100">
        <v>51</v>
      </c>
      <c r="F21" s="78">
        <v>3.5</v>
      </c>
      <c r="G21" s="78" t="s">
        <v>2</v>
      </c>
      <c r="H21" s="78">
        <v>5.3</v>
      </c>
      <c r="I21" s="100">
        <v>88</v>
      </c>
      <c r="J21" s="78">
        <v>1.7999999999999999E-2</v>
      </c>
      <c r="K21" s="100">
        <v>9200</v>
      </c>
      <c r="L21" s="112">
        <v>8.6999999999999993</v>
      </c>
      <c r="M21" s="42"/>
      <c r="N21" s="15">
        <v>51</v>
      </c>
      <c r="O21" s="15">
        <v>5</v>
      </c>
      <c r="P21" s="152">
        <v>0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.5" customHeight="1">
      <c r="A22" s="198"/>
      <c r="B22" s="189"/>
      <c r="C22" s="77">
        <v>42906</v>
      </c>
      <c r="D22" s="78" t="s">
        <v>91</v>
      </c>
      <c r="E22" s="150" t="s">
        <v>2</v>
      </c>
      <c r="F22" s="78">
        <v>9.3000000000000007</v>
      </c>
      <c r="G22" s="78" t="s">
        <v>2</v>
      </c>
      <c r="H22" s="78">
        <v>2.9</v>
      </c>
      <c r="I22" s="100">
        <v>68</v>
      </c>
      <c r="J22" s="78" t="s">
        <v>71</v>
      </c>
      <c r="K22" s="100">
        <v>2400</v>
      </c>
      <c r="L22" s="112">
        <v>9.1999999999999993</v>
      </c>
      <c r="M22" s="42"/>
      <c r="N22" s="42">
        <v>5</v>
      </c>
      <c r="O22" s="42">
        <v>5</v>
      </c>
      <c r="P22" s="152">
        <v>5.0000000000000001E-3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6.5" customHeight="1" thickBot="1">
      <c r="A23" s="198"/>
      <c r="B23" s="189"/>
      <c r="C23" s="90">
        <v>43004</v>
      </c>
      <c r="D23" s="102" t="s">
        <v>91</v>
      </c>
      <c r="E23" s="135" t="s">
        <v>2</v>
      </c>
      <c r="F23" s="102">
        <v>7.3</v>
      </c>
      <c r="G23" s="102" t="s">
        <v>2</v>
      </c>
      <c r="H23" s="102">
        <v>5.4</v>
      </c>
      <c r="I23" s="139">
        <v>16</v>
      </c>
      <c r="J23" s="102">
        <v>3.1</v>
      </c>
      <c r="K23" s="139">
        <v>18</v>
      </c>
      <c r="L23" s="134">
        <v>8.6999999999999993</v>
      </c>
      <c r="M23" s="42"/>
      <c r="N23" s="42"/>
      <c r="O23" s="42"/>
      <c r="P23" s="152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.5" customHeight="1">
      <c r="A24" s="198"/>
      <c r="B24" s="189"/>
      <c r="C24" s="182" t="s">
        <v>64</v>
      </c>
      <c r="D24" s="183"/>
      <c r="E24" s="167" t="s">
        <v>2</v>
      </c>
      <c r="F24" s="167">
        <v>3.5</v>
      </c>
      <c r="G24" s="167" t="s">
        <v>2</v>
      </c>
      <c r="H24" s="167">
        <v>2.9</v>
      </c>
      <c r="I24" s="167">
        <v>21</v>
      </c>
      <c r="J24" s="167" t="s">
        <v>71</v>
      </c>
      <c r="K24" s="167">
        <v>50</v>
      </c>
      <c r="L24" s="168">
        <v>8.6</v>
      </c>
      <c r="M24" s="42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6.5" customHeight="1">
      <c r="A25" s="198"/>
      <c r="B25" s="189"/>
      <c r="C25" s="186" t="s">
        <v>65</v>
      </c>
      <c r="D25" s="187"/>
      <c r="E25" s="169">
        <v>51</v>
      </c>
      <c r="F25" s="169">
        <v>9.3000000000000007</v>
      </c>
      <c r="G25" s="169" t="s">
        <v>2</v>
      </c>
      <c r="H25" s="169">
        <v>5.3</v>
      </c>
      <c r="I25" s="169">
        <v>88</v>
      </c>
      <c r="J25" s="169">
        <v>0.3</v>
      </c>
      <c r="K25" s="169">
        <v>9200</v>
      </c>
      <c r="L25" s="170">
        <v>9.1</v>
      </c>
      <c r="M25" s="4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6.5" customHeight="1" thickBot="1">
      <c r="A26" s="199"/>
      <c r="B26" s="190"/>
      <c r="C26" s="184" t="s">
        <v>66</v>
      </c>
      <c r="D26" s="185"/>
      <c r="E26" s="171" t="s">
        <v>145</v>
      </c>
      <c r="F26" s="171">
        <v>5.6</v>
      </c>
      <c r="G26" s="171" t="s">
        <v>2</v>
      </c>
      <c r="H26" s="171">
        <v>3.8</v>
      </c>
      <c r="I26" s="171">
        <v>59.3</v>
      </c>
      <c r="J26" s="171" t="s">
        <v>146</v>
      </c>
      <c r="K26" s="171">
        <v>2934</v>
      </c>
      <c r="L26" s="172">
        <v>8.9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>
      <c r="A27" s="197" t="s">
        <v>44</v>
      </c>
      <c r="B27" s="188" t="s">
        <v>69</v>
      </c>
      <c r="C27" s="17">
        <v>41091</v>
      </c>
      <c r="D27" s="17" t="s">
        <v>91</v>
      </c>
      <c r="E27" s="121">
        <v>37</v>
      </c>
      <c r="F27" s="119">
        <v>10.3</v>
      </c>
      <c r="G27" s="122" t="s">
        <v>2</v>
      </c>
      <c r="H27" s="119">
        <v>4.2699999999999996</v>
      </c>
      <c r="I27" s="123">
        <v>38</v>
      </c>
      <c r="J27" s="119"/>
      <c r="K27" s="119"/>
      <c r="L27" s="120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>
      <c r="A28" s="198"/>
      <c r="B28" s="189"/>
      <c r="C28" s="77">
        <v>41227</v>
      </c>
      <c r="D28" s="77" t="s">
        <v>91</v>
      </c>
      <c r="E28" s="109">
        <v>29</v>
      </c>
      <c r="F28" s="78">
        <v>10</v>
      </c>
      <c r="G28" s="28" t="s">
        <v>2</v>
      </c>
      <c r="H28" s="78">
        <v>6.2</v>
      </c>
      <c r="I28" s="100">
        <v>230</v>
      </c>
      <c r="J28" s="78"/>
      <c r="K28" s="78"/>
      <c r="L28" s="112">
        <v>7.1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>
      <c r="A29" s="198"/>
      <c r="B29" s="189"/>
      <c r="C29" s="77">
        <v>41367</v>
      </c>
      <c r="D29" s="77" t="s">
        <v>91</v>
      </c>
      <c r="E29" s="100">
        <v>44</v>
      </c>
      <c r="F29" s="100">
        <v>18</v>
      </c>
      <c r="G29" s="28" t="s">
        <v>2</v>
      </c>
      <c r="H29" s="78">
        <v>3.2</v>
      </c>
      <c r="I29" s="78" t="s">
        <v>2</v>
      </c>
      <c r="J29" s="78"/>
      <c r="K29" s="78"/>
      <c r="L29" s="112">
        <v>7.2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98"/>
      <c r="B30" s="189"/>
      <c r="C30" s="77">
        <v>41493</v>
      </c>
      <c r="D30" s="77" t="s">
        <v>91</v>
      </c>
      <c r="E30" s="100">
        <v>35</v>
      </c>
      <c r="F30" s="78">
        <v>9.6</v>
      </c>
      <c r="G30" s="28" t="s">
        <v>2</v>
      </c>
      <c r="H30" s="78">
        <v>4.8</v>
      </c>
      <c r="I30" s="100">
        <v>44</v>
      </c>
      <c r="J30" s="78">
        <v>1.2</v>
      </c>
      <c r="K30" s="78">
        <v>70</v>
      </c>
      <c r="L30" s="112">
        <v>7.2</v>
      </c>
      <c r="O30" s="15"/>
      <c r="P30" s="77"/>
      <c r="Q30" s="78"/>
      <c r="R30" s="78"/>
      <c r="S30" s="79"/>
      <c r="T30" s="78"/>
      <c r="U30" s="80"/>
      <c r="V30" s="78"/>
      <c r="W30" s="78"/>
      <c r="X30" s="15"/>
      <c r="Y30" s="15"/>
      <c r="Z30" s="15"/>
    </row>
    <row r="31" spans="1:26">
      <c r="A31" s="198"/>
      <c r="B31" s="189"/>
      <c r="C31" s="77">
        <v>41585</v>
      </c>
      <c r="D31" s="77" t="s">
        <v>91</v>
      </c>
      <c r="E31" s="78" t="s">
        <v>73</v>
      </c>
      <c r="F31" s="78" t="s">
        <v>73</v>
      </c>
      <c r="G31" s="28" t="s">
        <v>73</v>
      </c>
      <c r="H31" s="78" t="s">
        <v>73</v>
      </c>
      <c r="I31" s="78" t="s">
        <v>73</v>
      </c>
      <c r="J31" s="78" t="s">
        <v>73</v>
      </c>
      <c r="K31" s="78" t="s">
        <v>73</v>
      </c>
      <c r="L31" s="112" t="s">
        <v>73</v>
      </c>
      <c r="O31" s="15"/>
      <c r="P31" s="42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198"/>
      <c r="B32" s="189"/>
      <c r="C32" s="77">
        <v>41687</v>
      </c>
      <c r="D32" s="78" t="s">
        <v>91</v>
      </c>
      <c r="E32" s="100">
        <v>44</v>
      </c>
      <c r="F32" s="78">
        <v>12</v>
      </c>
      <c r="G32" s="78" t="s">
        <v>2</v>
      </c>
      <c r="H32" s="78">
        <v>1.4</v>
      </c>
      <c r="I32" s="78">
        <v>8</v>
      </c>
      <c r="J32" s="100">
        <v>9.1</v>
      </c>
      <c r="K32" s="78" t="s">
        <v>85</v>
      </c>
      <c r="L32" s="112">
        <v>7.2</v>
      </c>
      <c r="O32" s="15"/>
      <c r="P32" s="42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198"/>
      <c r="B33" s="189"/>
      <c r="C33" s="77">
        <v>41801</v>
      </c>
      <c r="D33" s="78" t="s">
        <v>91</v>
      </c>
      <c r="E33" s="78">
        <v>9</v>
      </c>
      <c r="F33" s="78">
        <v>12</v>
      </c>
      <c r="G33" s="78" t="s">
        <v>2</v>
      </c>
      <c r="H33" s="78">
        <v>4.4000000000000004</v>
      </c>
      <c r="I33" s="78">
        <v>27</v>
      </c>
      <c r="J33" s="78">
        <v>3.8</v>
      </c>
      <c r="K33" s="78">
        <v>10</v>
      </c>
      <c r="L33" s="112">
        <v>7</v>
      </c>
      <c r="O33" s="15"/>
      <c r="P33" s="42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98"/>
      <c r="B34" s="189"/>
      <c r="C34" s="77">
        <v>41905</v>
      </c>
      <c r="D34" s="78" t="s">
        <v>91</v>
      </c>
      <c r="E34" s="78">
        <v>9</v>
      </c>
      <c r="F34" s="78">
        <v>5</v>
      </c>
      <c r="G34" s="78" t="s">
        <v>2</v>
      </c>
      <c r="H34" s="78">
        <v>4.8</v>
      </c>
      <c r="I34" s="78">
        <v>20</v>
      </c>
      <c r="J34" s="78">
        <v>0.35</v>
      </c>
      <c r="K34" s="78" t="s">
        <v>72</v>
      </c>
      <c r="L34" s="112">
        <v>7</v>
      </c>
      <c r="O34" s="15"/>
      <c r="P34" s="42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98"/>
      <c r="B35" s="189"/>
      <c r="C35" s="77">
        <v>41983</v>
      </c>
      <c r="D35" s="77" t="s">
        <v>106</v>
      </c>
      <c r="E35" s="78" t="s">
        <v>73</v>
      </c>
      <c r="F35" s="78" t="s">
        <v>73</v>
      </c>
      <c r="G35" s="78" t="s">
        <v>73</v>
      </c>
      <c r="H35" s="78" t="s">
        <v>73</v>
      </c>
      <c r="I35" s="78" t="s">
        <v>73</v>
      </c>
      <c r="J35" s="78" t="s">
        <v>73</v>
      </c>
      <c r="K35" s="78" t="s">
        <v>73</v>
      </c>
      <c r="L35" s="112" t="s">
        <v>73</v>
      </c>
      <c r="O35" s="15"/>
      <c r="P35" s="42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>
      <c r="A36" s="198"/>
      <c r="B36" s="189"/>
      <c r="C36" s="77">
        <v>42080</v>
      </c>
      <c r="D36" s="78" t="s">
        <v>106</v>
      </c>
      <c r="E36" s="78" t="s">
        <v>73</v>
      </c>
      <c r="F36" s="78" t="s">
        <v>73</v>
      </c>
      <c r="G36" s="78" t="s">
        <v>73</v>
      </c>
      <c r="H36" s="78" t="s">
        <v>73</v>
      </c>
      <c r="I36" s="78" t="s">
        <v>73</v>
      </c>
      <c r="J36" s="78" t="s">
        <v>73</v>
      </c>
      <c r="K36" s="78" t="s">
        <v>73</v>
      </c>
      <c r="L36" s="112" t="s">
        <v>73</v>
      </c>
      <c r="N36" s="27"/>
      <c r="P36" s="42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98"/>
      <c r="B37" s="189"/>
      <c r="C37" s="77">
        <v>42185</v>
      </c>
      <c r="D37" s="77" t="s">
        <v>91</v>
      </c>
      <c r="E37" s="100">
        <v>34</v>
      </c>
      <c r="F37" s="78">
        <v>11</v>
      </c>
      <c r="G37" s="78" t="s">
        <v>2</v>
      </c>
      <c r="H37" s="78">
        <v>3.8</v>
      </c>
      <c r="I37" s="78">
        <v>8</v>
      </c>
      <c r="J37" s="78">
        <v>5.2</v>
      </c>
      <c r="K37" s="78" t="s">
        <v>109</v>
      </c>
      <c r="L37" s="112">
        <v>7.2</v>
      </c>
      <c r="N37" s="27"/>
      <c r="P37" s="42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>
      <c r="A38" s="198"/>
      <c r="B38" s="189"/>
      <c r="C38" s="77">
        <v>42284</v>
      </c>
      <c r="D38" s="77" t="s">
        <v>91</v>
      </c>
      <c r="E38" s="150" t="s">
        <v>2</v>
      </c>
      <c r="F38" s="78">
        <v>6.3</v>
      </c>
      <c r="G38" s="78" t="s">
        <v>2</v>
      </c>
      <c r="H38" s="78">
        <v>3.8</v>
      </c>
      <c r="I38" s="78" t="s">
        <v>2</v>
      </c>
      <c r="J38" s="78">
        <v>2.8</v>
      </c>
      <c r="K38" s="78" t="s">
        <v>108</v>
      </c>
      <c r="L38" s="112">
        <v>8.3000000000000007</v>
      </c>
      <c r="N38" s="27"/>
      <c r="P38" s="42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>
      <c r="A39" s="198"/>
      <c r="B39" s="189"/>
      <c r="C39" s="77">
        <v>42416</v>
      </c>
      <c r="D39" s="77" t="s">
        <v>106</v>
      </c>
      <c r="E39" s="150" t="s">
        <v>73</v>
      </c>
      <c r="F39" s="78" t="s">
        <v>73</v>
      </c>
      <c r="G39" s="78" t="s">
        <v>73</v>
      </c>
      <c r="H39" s="78" t="s">
        <v>73</v>
      </c>
      <c r="I39" s="78" t="s">
        <v>73</v>
      </c>
      <c r="J39" s="78" t="s">
        <v>73</v>
      </c>
      <c r="K39" s="78" t="s">
        <v>73</v>
      </c>
      <c r="L39" s="112" t="s">
        <v>73</v>
      </c>
      <c r="M39" s="78" t="s">
        <v>141</v>
      </c>
      <c r="N39" s="27">
        <v>20</v>
      </c>
      <c r="P39" s="42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>
      <c r="A40" s="198"/>
      <c r="B40" s="189"/>
      <c r="C40" s="77">
        <v>42450</v>
      </c>
      <c r="D40" s="77" t="s">
        <v>106</v>
      </c>
      <c r="E40" s="150" t="s">
        <v>73</v>
      </c>
      <c r="F40" s="78" t="s">
        <v>73</v>
      </c>
      <c r="G40" s="78" t="s">
        <v>73</v>
      </c>
      <c r="H40" s="78" t="s">
        <v>73</v>
      </c>
      <c r="I40" s="78" t="s">
        <v>73</v>
      </c>
      <c r="J40" s="78" t="s">
        <v>73</v>
      </c>
      <c r="K40" s="78" t="s">
        <v>73</v>
      </c>
      <c r="L40" s="112" t="s">
        <v>73</v>
      </c>
      <c r="M40" s="78" t="s">
        <v>141</v>
      </c>
      <c r="N40" s="27">
        <v>210</v>
      </c>
      <c r="P40" s="42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98"/>
      <c r="B41" s="189"/>
      <c r="C41" s="77">
        <v>42555</v>
      </c>
      <c r="D41" s="77" t="s">
        <v>106</v>
      </c>
      <c r="E41" s="150" t="s">
        <v>73</v>
      </c>
      <c r="F41" s="78" t="s">
        <v>73</v>
      </c>
      <c r="G41" s="78" t="s">
        <v>73</v>
      </c>
      <c r="H41" s="78" t="s">
        <v>73</v>
      </c>
      <c r="I41" s="78" t="s">
        <v>73</v>
      </c>
      <c r="J41" s="78" t="s">
        <v>73</v>
      </c>
      <c r="K41" s="78" t="s">
        <v>73</v>
      </c>
      <c r="L41" s="112" t="s">
        <v>73</v>
      </c>
      <c r="M41" s="78" t="s">
        <v>141</v>
      </c>
      <c r="N41" s="27"/>
      <c r="P41" s="42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98"/>
      <c r="B42" s="189"/>
      <c r="C42" s="77">
        <v>42654</v>
      </c>
      <c r="D42" s="77" t="s">
        <v>106</v>
      </c>
      <c r="E42" s="150" t="s">
        <v>73</v>
      </c>
      <c r="F42" s="78" t="s">
        <v>73</v>
      </c>
      <c r="G42" s="78" t="s">
        <v>73</v>
      </c>
      <c r="H42" s="78" t="s">
        <v>73</v>
      </c>
      <c r="I42" s="78" t="s">
        <v>73</v>
      </c>
      <c r="J42" s="78" t="s">
        <v>73</v>
      </c>
      <c r="K42" s="78" t="s">
        <v>73</v>
      </c>
      <c r="L42" s="112" t="s">
        <v>73</v>
      </c>
      <c r="M42" s="78" t="s">
        <v>141</v>
      </c>
      <c r="N42" s="27"/>
      <c r="P42" s="42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98"/>
      <c r="B43" s="189"/>
      <c r="C43" s="77">
        <v>42871</v>
      </c>
      <c r="D43" s="77" t="s">
        <v>91</v>
      </c>
      <c r="E43" s="150">
        <v>16</v>
      </c>
      <c r="F43" s="78">
        <v>1.8</v>
      </c>
      <c r="G43" s="78" t="s">
        <v>2</v>
      </c>
      <c r="H43" s="78">
        <v>2.4</v>
      </c>
      <c r="I43" s="78">
        <v>29</v>
      </c>
      <c r="J43" s="78">
        <v>0.25</v>
      </c>
      <c r="K43" s="78" t="s">
        <v>21</v>
      </c>
      <c r="L43" s="112">
        <v>9.4</v>
      </c>
      <c r="M43" s="78"/>
      <c r="N43" s="27"/>
      <c r="P43" s="42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98"/>
      <c r="B44" s="189"/>
      <c r="C44" s="77">
        <v>42906</v>
      </c>
      <c r="D44" s="77" t="s">
        <v>91</v>
      </c>
      <c r="E44" s="150">
        <v>15</v>
      </c>
      <c r="F44" s="78">
        <v>9.3000000000000007</v>
      </c>
      <c r="G44" s="100">
        <v>14</v>
      </c>
      <c r="H44" s="78">
        <v>2.7</v>
      </c>
      <c r="I44" s="100">
        <v>43</v>
      </c>
      <c r="J44" s="78">
        <v>0.49</v>
      </c>
      <c r="K44" s="100">
        <v>210</v>
      </c>
      <c r="L44" s="112">
        <v>9.1</v>
      </c>
      <c r="M44" s="78"/>
      <c r="N44" s="27"/>
      <c r="P44" s="42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thickBot="1">
      <c r="A45" s="198"/>
      <c r="B45" s="189"/>
      <c r="C45" s="110">
        <v>43004</v>
      </c>
      <c r="D45" s="110" t="s">
        <v>91</v>
      </c>
      <c r="E45" s="135" t="s">
        <v>2</v>
      </c>
      <c r="F45" s="139">
        <v>7.6</v>
      </c>
      <c r="G45" s="139" t="s">
        <v>2</v>
      </c>
      <c r="H45" s="139">
        <v>5.4</v>
      </c>
      <c r="I45" s="139">
        <v>14</v>
      </c>
      <c r="J45" s="139">
        <v>3</v>
      </c>
      <c r="K45" s="139" t="s">
        <v>157</v>
      </c>
      <c r="L45" s="173">
        <v>8.8000000000000007</v>
      </c>
      <c r="M45" s="78"/>
      <c r="N45" s="27"/>
      <c r="P45" s="42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customHeight="1">
      <c r="A46" s="198"/>
      <c r="B46" s="189"/>
      <c r="C46" s="182" t="s">
        <v>64</v>
      </c>
      <c r="D46" s="183"/>
      <c r="E46" s="153">
        <v>15</v>
      </c>
      <c r="F46" s="167">
        <v>1.8</v>
      </c>
      <c r="G46" s="167" t="s">
        <v>2</v>
      </c>
      <c r="H46" s="167">
        <v>2.4</v>
      </c>
      <c r="I46" s="167">
        <v>29</v>
      </c>
      <c r="J46" s="167">
        <v>0.3</v>
      </c>
      <c r="K46" s="167" t="s">
        <v>21</v>
      </c>
      <c r="L46" s="174">
        <v>9.1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customHeight="1">
      <c r="A47" s="198"/>
      <c r="B47" s="189"/>
      <c r="C47" s="186" t="s">
        <v>65</v>
      </c>
      <c r="D47" s="187"/>
      <c r="E47" s="154">
        <v>16</v>
      </c>
      <c r="F47" s="169">
        <v>9.3000000000000007</v>
      </c>
      <c r="G47" s="169">
        <f>MAX(G27:G46)</f>
        <v>14</v>
      </c>
      <c r="H47" s="169">
        <v>2.7</v>
      </c>
      <c r="I47" s="169">
        <v>43</v>
      </c>
      <c r="J47" s="169">
        <v>0.5</v>
      </c>
      <c r="K47" s="169">
        <f>MAX(K27:K46)</f>
        <v>210</v>
      </c>
      <c r="L47" s="175">
        <f>MAX(L27:L46)</f>
        <v>9.4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thickBot="1">
      <c r="A48" s="199"/>
      <c r="B48" s="190"/>
      <c r="C48" s="184" t="s">
        <v>66</v>
      </c>
      <c r="D48" s="185"/>
      <c r="E48" s="155">
        <v>15.5</v>
      </c>
      <c r="F48" s="171">
        <v>5.6</v>
      </c>
      <c r="G48" s="171" t="s">
        <v>147</v>
      </c>
      <c r="H48" s="171">
        <v>2.6</v>
      </c>
      <c r="I48" s="171">
        <v>36</v>
      </c>
      <c r="J48" s="171">
        <v>0.4</v>
      </c>
      <c r="K48" s="171" t="s">
        <v>148</v>
      </c>
      <c r="L48" s="176">
        <v>9.3000000000000007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>
      <c r="A49" s="8"/>
      <c r="B49" s="8"/>
      <c r="C49" s="9"/>
      <c r="D49" s="9"/>
      <c r="E49" s="8"/>
      <c r="F49" s="56"/>
      <c r="G49" s="56"/>
      <c r="H49" s="56"/>
      <c r="I49" s="5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t="s">
        <v>9</v>
      </c>
      <c r="I50" s="52" t="s">
        <v>9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77" t="s">
        <v>94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6.5" thickBot="1">
      <c r="A52" s="1"/>
      <c r="B52" s="1"/>
      <c r="C52" s="2"/>
      <c r="D52" s="2"/>
      <c r="E52" s="1"/>
      <c r="F52" s="53"/>
      <c r="G52" s="53"/>
      <c r="H52" s="53"/>
      <c r="I52" s="53"/>
      <c r="J52" s="53"/>
      <c r="K52" s="53"/>
      <c r="L52" s="53"/>
      <c r="M52" s="53"/>
      <c r="N52" s="1"/>
      <c r="O52" s="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08.75" customHeight="1" thickBot="1">
      <c r="A53" s="45" t="s">
        <v>3</v>
      </c>
      <c r="B53" s="113" t="s">
        <v>67</v>
      </c>
      <c r="C53" s="113" t="s">
        <v>4</v>
      </c>
      <c r="D53" s="113" t="s">
        <v>90</v>
      </c>
      <c r="E53" s="113" t="s">
        <v>10</v>
      </c>
      <c r="F53" s="114" t="s">
        <v>11</v>
      </c>
      <c r="G53" s="114" t="s">
        <v>12</v>
      </c>
      <c r="H53" s="114" t="s">
        <v>13</v>
      </c>
      <c r="I53" s="114" t="s">
        <v>14</v>
      </c>
      <c r="J53" s="114" t="s">
        <v>15</v>
      </c>
      <c r="K53" s="114" t="s">
        <v>16</v>
      </c>
      <c r="L53" s="114" t="s">
        <v>17</v>
      </c>
      <c r="M53" s="114" t="s">
        <v>18</v>
      </c>
      <c r="N53" s="113" t="s">
        <v>70</v>
      </c>
      <c r="O53" s="126" t="s">
        <v>19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9.25" customHeight="1" thickBot="1">
      <c r="A54" s="178" t="s">
        <v>112</v>
      </c>
      <c r="B54" s="179"/>
      <c r="C54" s="179"/>
      <c r="D54" s="179"/>
      <c r="E54" s="127" t="s">
        <v>116</v>
      </c>
      <c r="F54" s="127" t="s">
        <v>118</v>
      </c>
      <c r="G54" s="127" t="s">
        <v>114</v>
      </c>
      <c r="H54" s="127" t="s">
        <v>118</v>
      </c>
      <c r="I54" s="127" t="s">
        <v>119</v>
      </c>
      <c r="J54" s="127" t="s">
        <v>116</v>
      </c>
      <c r="K54" s="127" t="s">
        <v>118</v>
      </c>
      <c r="L54" s="127" t="s">
        <v>118</v>
      </c>
      <c r="M54" s="127" t="s">
        <v>120</v>
      </c>
      <c r="N54" s="127" t="s">
        <v>121</v>
      </c>
      <c r="O54" s="128" t="s">
        <v>122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customHeight="1">
      <c r="A55" s="197" t="s">
        <v>35</v>
      </c>
      <c r="B55" s="188" t="s">
        <v>46</v>
      </c>
      <c r="C55" s="17"/>
      <c r="D55" s="17"/>
      <c r="E55" s="129"/>
      <c r="F55" s="122"/>
      <c r="G55" s="122"/>
      <c r="H55" s="122"/>
      <c r="I55" s="122"/>
      <c r="J55" s="119"/>
      <c r="K55" s="122"/>
      <c r="L55" s="122"/>
      <c r="M55" s="122"/>
      <c r="N55" s="122"/>
      <c r="O55" s="130"/>
    </row>
    <row r="56" spans="1:26" ht="15" customHeight="1">
      <c r="A56" s="198"/>
      <c r="B56" s="189"/>
      <c r="C56" s="77">
        <v>41225</v>
      </c>
      <c r="D56" s="77" t="s">
        <v>91</v>
      </c>
      <c r="E56" s="78">
        <v>15.925000000000001</v>
      </c>
      <c r="F56" s="78">
        <v>690</v>
      </c>
      <c r="G56" s="78">
        <v>35.799999999999997</v>
      </c>
      <c r="H56" s="78">
        <v>1300</v>
      </c>
      <c r="I56" s="78">
        <v>1.4E-2</v>
      </c>
      <c r="J56" s="78">
        <v>6.5</v>
      </c>
      <c r="K56" s="78">
        <v>47</v>
      </c>
      <c r="L56" s="78">
        <v>9000</v>
      </c>
      <c r="M56" s="78">
        <v>47</v>
      </c>
      <c r="N56" s="78">
        <v>40</v>
      </c>
      <c r="O56" s="38" t="s">
        <v>20</v>
      </c>
      <c r="Q56" s="28"/>
    </row>
    <row r="57" spans="1:26" ht="15" customHeight="1">
      <c r="A57" s="198"/>
      <c r="B57" s="189"/>
      <c r="C57" s="77">
        <v>41001</v>
      </c>
      <c r="D57" s="77" t="s">
        <v>91</v>
      </c>
      <c r="E57" s="78">
        <v>16.100000000000001</v>
      </c>
      <c r="F57" s="78">
        <v>710</v>
      </c>
      <c r="G57" s="78">
        <v>37.4</v>
      </c>
      <c r="H57" s="78">
        <v>1200</v>
      </c>
      <c r="I57" s="78" t="s">
        <v>71</v>
      </c>
      <c r="J57" s="78">
        <v>6.2</v>
      </c>
      <c r="K57" s="78">
        <v>54</v>
      </c>
      <c r="L57" s="78">
        <v>9800</v>
      </c>
      <c r="M57" s="78">
        <v>52</v>
      </c>
      <c r="N57" s="78" t="s">
        <v>72</v>
      </c>
      <c r="O57" s="38" t="s">
        <v>20</v>
      </c>
    </row>
    <row r="58" spans="1:26" ht="15" customHeight="1">
      <c r="A58" s="198"/>
      <c r="B58" s="189"/>
      <c r="C58" s="77">
        <v>41491</v>
      </c>
      <c r="D58" s="77" t="s">
        <v>91</v>
      </c>
      <c r="E58" s="78">
        <v>15.98</v>
      </c>
      <c r="F58" s="78">
        <v>700</v>
      </c>
      <c r="G58" s="78">
        <v>38</v>
      </c>
      <c r="H58" s="78">
        <v>1300</v>
      </c>
      <c r="I58" s="78" t="s">
        <v>71</v>
      </c>
      <c r="J58" s="78">
        <v>6.5</v>
      </c>
      <c r="K58" s="78">
        <v>61</v>
      </c>
      <c r="L58" s="78">
        <v>10000</v>
      </c>
      <c r="M58" s="78">
        <v>53</v>
      </c>
      <c r="N58" s="78" t="s">
        <v>72</v>
      </c>
      <c r="O58" s="38" t="s">
        <v>20</v>
      </c>
    </row>
    <row r="59" spans="1:26" ht="15" customHeight="1">
      <c r="A59" s="198"/>
      <c r="B59" s="189"/>
      <c r="C59" s="77">
        <v>41583</v>
      </c>
      <c r="D59" s="77" t="s">
        <v>91</v>
      </c>
      <c r="E59" s="78">
        <v>16.001999999999999</v>
      </c>
      <c r="F59" s="78">
        <v>710</v>
      </c>
      <c r="G59" s="78">
        <v>39</v>
      </c>
      <c r="H59" s="78">
        <v>1400</v>
      </c>
      <c r="I59" s="78" t="s">
        <v>71</v>
      </c>
      <c r="J59" s="78">
        <v>7.9</v>
      </c>
      <c r="K59" s="78">
        <v>46</v>
      </c>
      <c r="L59" s="78">
        <v>8900</v>
      </c>
      <c r="M59" s="78">
        <v>45</v>
      </c>
      <c r="N59" s="78" t="s">
        <v>85</v>
      </c>
      <c r="O59" s="38">
        <v>0.09</v>
      </c>
    </row>
    <row r="60" spans="1:26" ht="15" customHeight="1">
      <c r="A60" s="198"/>
      <c r="B60" s="189"/>
      <c r="C60" s="77">
        <v>41687</v>
      </c>
      <c r="D60" s="77" t="s">
        <v>91</v>
      </c>
      <c r="E60" s="78">
        <v>15.978999999999999</v>
      </c>
      <c r="F60" s="78">
        <v>680</v>
      </c>
      <c r="G60" s="78">
        <v>39</v>
      </c>
      <c r="H60" s="78">
        <v>1400</v>
      </c>
      <c r="I60" s="78">
        <v>0.02</v>
      </c>
      <c r="J60" s="78">
        <v>6.5</v>
      </c>
      <c r="K60" s="78">
        <v>53</v>
      </c>
      <c r="L60" s="78">
        <v>9700</v>
      </c>
      <c r="M60" s="78">
        <v>49</v>
      </c>
      <c r="N60" s="78" t="s">
        <v>85</v>
      </c>
      <c r="O60" s="38" t="s">
        <v>20</v>
      </c>
    </row>
    <row r="61" spans="1:26" ht="15" customHeight="1">
      <c r="A61" s="198"/>
      <c r="B61" s="189"/>
      <c r="C61" s="77">
        <v>41800</v>
      </c>
      <c r="D61" s="77" t="s">
        <v>91</v>
      </c>
      <c r="E61" s="78">
        <v>16.120999999999999</v>
      </c>
      <c r="F61" s="78">
        <v>750</v>
      </c>
      <c r="G61" s="78">
        <v>39</v>
      </c>
      <c r="H61" s="78">
        <v>1400</v>
      </c>
      <c r="I61" s="78" t="s">
        <v>71</v>
      </c>
      <c r="J61" s="78">
        <v>6.7</v>
      </c>
      <c r="K61" s="78">
        <v>47</v>
      </c>
      <c r="L61" s="78">
        <v>11000</v>
      </c>
      <c r="M61" s="78">
        <v>9</v>
      </c>
      <c r="N61" s="78">
        <v>130</v>
      </c>
      <c r="O61" s="38">
        <v>0.09</v>
      </c>
    </row>
    <row r="62" spans="1:26" ht="15" customHeight="1">
      <c r="A62" s="198"/>
      <c r="B62" s="189"/>
      <c r="C62" s="77">
        <v>41904</v>
      </c>
      <c r="D62" s="77" t="s">
        <v>91</v>
      </c>
      <c r="E62" s="78">
        <v>16.015999999999998</v>
      </c>
      <c r="F62" s="78">
        <v>740</v>
      </c>
      <c r="G62" s="78">
        <v>38</v>
      </c>
      <c r="H62" s="78">
        <v>1400</v>
      </c>
      <c r="I62" s="78" t="s">
        <v>71</v>
      </c>
      <c r="J62" s="78">
        <v>6.5</v>
      </c>
      <c r="K62" s="78">
        <v>45</v>
      </c>
      <c r="L62" s="78">
        <v>10000</v>
      </c>
      <c r="M62" s="78">
        <v>51</v>
      </c>
      <c r="N62" s="78" t="s">
        <v>85</v>
      </c>
      <c r="O62" s="38">
        <v>0.1</v>
      </c>
    </row>
    <row r="63" spans="1:26" ht="15" customHeight="1">
      <c r="A63" s="198"/>
      <c r="B63" s="189"/>
      <c r="C63" s="77">
        <v>41982</v>
      </c>
      <c r="D63" s="77" t="s">
        <v>91</v>
      </c>
      <c r="E63" s="78">
        <v>13.048</v>
      </c>
      <c r="F63" s="78">
        <v>650</v>
      </c>
      <c r="G63" s="78">
        <v>39</v>
      </c>
      <c r="H63" s="78">
        <v>1300</v>
      </c>
      <c r="I63" s="78" t="s">
        <v>71</v>
      </c>
      <c r="J63" s="78">
        <v>6.5</v>
      </c>
      <c r="K63" s="78">
        <v>44</v>
      </c>
      <c r="L63" s="78">
        <v>9800</v>
      </c>
      <c r="M63" s="78">
        <v>51</v>
      </c>
      <c r="N63" s="78" t="s">
        <v>72</v>
      </c>
      <c r="O63" s="38" t="s">
        <v>103</v>
      </c>
    </row>
    <row r="64" spans="1:26" ht="15" customHeight="1">
      <c r="A64" s="198"/>
      <c r="B64" s="189"/>
      <c r="C64" s="77">
        <v>42079</v>
      </c>
      <c r="D64" s="77" t="s">
        <v>91</v>
      </c>
      <c r="E64" s="78">
        <v>15.923999999999999</v>
      </c>
      <c r="F64" s="78">
        <v>690</v>
      </c>
      <c r="G64" s="78">
        <v>37</v>
      </c>
      <c r="H64" s="78">
        <v>1300</v>
      </c>
      <c r="I64" s="78" t="s">
        <v>71</v>
      </c>
      <c r="J64" s="78">
        <v>6.6</v>
      </c>
      <c r="K64" s="78">
        <v>60</v>
      </c>
      <c r="L64" s="78">
        <v>9800</v>
      </c>
      <c r="M64" s="78">
        <v>50</v>
      </c>
      <c r="N64" s="78" t="s">
        <v>72</v>
      </c>
      <c r="O64" s="112">
        <v>0.08</v>
      </c>
    </row>
    <row r="65" spans="1:17" ht="15" customHeight="1">
      <c r="A65" s="198"/>
      <c r="B65" s="189"/>
      <c r="C65" s="77">
        <v>42185</v>
      </c>
      <c r="D65" s="77" t="s">
        <v>91</v>
      </c>
      <c r="E65" s="78">
        <v>15.645</v>
      </c>
      <c r="F65" s="78">
        <v>800</v>
      </c>
      <c r="G65" s="78">
        <v>33</v>
      </c>
      <c r="H65" s="78">
        <v>1600</v>
      </c>
      <c r="I65" s="78">
        <v>6.0000000000000001E-3</v>
      </c>
      <c r="J65" s="78">
        <v>6.6</v>
      </c>
      <c r="K65" s="78">
        <v>54</v>
      </c>
      <c r="L65" s="78">
        <v>11000</v>
      </c>
      <c r="M65" s="78">
        <v>52</v>
      </c>
      <c r="N65" s="78">
        <v>100</v>
      </c>
      <c r="O65" s="112">
        <v>0.3</v>
      </c>
    </row>
    <row r="66" spans="1:17" ht="15" customHeight="1">
      <c r="A66" s="198"/>
      <c r="B66" s="189"/>
      <c r="C66" s="77">
        <v>42284</v>
      </c>
      <c r="D66" s="77" t="s">
        <v>91</v>
      </c>
      <c r="E66" s="78">
        <v>16.091999999999999</v>
      </c>
      <c r="F66" s="78">
        <v>610</v>
      </c>
      <c r="G66" s="78">
        <v>35</v>
      </c>
      <c r="H66" s="78"/>
      <c r="I66" s="78" t="s">
        <v>71</v>
      </c>
      <c r="J66" s="78"/>
      <c r="K66" s="78">
        <v>52</v>
      </c>
      <c r="L66" s="78">
        <v>9800</v>
      </c>
      <c r="M66" s="78">
        <v>53</v>
      </c>
      <c r="N66" s="78" t="s">
        <v>85</v>
      </c>
      <c r="O66" s="112">
        <v>0.1</v>
      </c>
    </row>
    <row r="67" spans="1:17" ht="15" customHeight="1">
      <c r="A67" s="198"/>
      <c r="B67" s="189"/>
      <c r="C67" s="77">
        <v>42416</v>
      </c>
      <c r="D67" s="77" t="s">
        <v>91</v>
      </c>
      <c r="E67" s="78">
        <v>16.260000000000002</v>
      </c>
      <c r="F67" s="78">
        <v>720</v>
      </c>
      <c r="G67" s="78">
        <v>41</v>
      </c>
      <c r="H67" s="78">
        <v>1400</v>
      </c>
      <c r="I67" s="78">
        <v>0.04</v>
      </c>
      <c r="J67" s="78">
        <v>7.9</v>
      </c>
      <c r="K67" s="78">
        <v>50</v>
      </c>
      <c r="L67" s="78">
        <v>10000</v>
      </c>
      <c r="M67" s="78">
        <v>51</v>
      </c>
      <c r="N67" s="78">
        <v>20</v>
      </c>
      <c r="O67" s="112">
        <v>1</v>
      </c>
    </row>
    <row r="68" spans="1:17" ht="15" customHeight="1">
      <c r="A68" s="198"/>
      <c r="B68" s="189"/>
      <c r="C68" s="77">
        <v>42450</v>
      </c>
      <c r="D68" s="77" t="s">
        <v>91</v>
      </c>
      <c r="E68" s="78">
        <v>16.417999999999999</v>
      </c>
      <c r="F68" s="78">
        <v>660</v>
      </c>
      <c r="G68" s="78">
        <v>36</v>
      </c>
      <c r="H68" s="78">
        <v>1300</v>
      </c>
      <c r="I68" s="78">
        <v>8.5999999999999993E-2</v>
      </c>
      <c r="J68" s="78">
        <v>7.2</v>
      </c>
      <c r="K68" s="78">
        <v>55</v>
      </c>
      <c r="L68" s="78">
        <v>11000</v>
      </c>
      <c r="M68" s="78">
        <v>55</v>
      </c>
      <c r="N68" s="78" t="s">
        <v>21</v>
      </c>
      <c r="O68" s="112">
        <v>7.4</v>
      </c>
      <c r="Q68" s="78">
        <v>0.05</v>
      </c>
    </row>
    <row r="69" spans="1:17" ht="15" customHeight="1">
      <c r="A69" s="198"/>
      <c r="B69" s="189"/>
      <c r="C69" s="77">
        <v>42555</v>
      </c>
      <c r="D69" s="77" t="s">
        <v>91</v>
      </c>
      <c r="E69" s="78">
        <v>16.181999999999999</v>
      </c>
      <c r="F69" s="78">
        <v>820</v>
      </c>
      <c r="G69" s="78">
        <v>34</v>
      </c>
      <c r="H69" s="78">
        <v>1600</v>
      </c>
      <c r="I69" s="78">
        <v>9.1999999999999998E-2</v>
      </c>
      <c r="J69" s="78">
        <v>6.7</v>
      </c>
      <c r="K69" s="78">
        <v>52</v>
      </c>
      <c r="L69" s="78">
        <v>11000</v>
      </c>
      <c r="M69" s="78">
        <v>52</v>
      </c>
      <c r="N69" s="78" t="s">
        <v>142</v>
      </c>
      <c r="O69" s="112">
        <v>2.5</v>
      </c>
      <c r="Q69" s="102">
        <v>0.2</v>
      </c>
    </row>
    <row r="70" spans="1:17" ht="15" customHeight="1">
      <c r="A70" s="198"/>
      <c r="B70" s="189"/>
      <c r="C70" s="77">
        <v>42655</v>
      </c>
      <c r="D70" s="77" t="s">
        <v>91</v>
      </c>
      <c r="E70" s="78">
        <v>16.100000000000001</v>
      </c>
      <c r="F70" s="78">
        <v>640</v>
      </c>
      <c r="G70" s="78">
        <v>38</v>
      </c>
      <c r="H70" s="78">
        <v>1200</v>
      </c>
      <c r="I70" s="78">
        <v>0.03</v>
      </c>
      <c r="J70" s="78">
        <v>6.8</v>
      </c>
      <c r="K70" s="78">
        <v>52</v>
      </c>
      <c r="L70" s="78">
        <v>9600</v>
      </c>
      <c r="M70" s="78">
        <v>51</v>
      </c>
      <c r="N70" s="78" t="s">
        <v>21</v>
      </c>
      <c r="O70" s="112">
        <v>2</v>
      </c>
      <c r="Q70" s="102">
        <v>2</v>
      </c>
    </row>
    <row r="71" spans="1:17" ht="15" customHeight="1">
      <c r="A71" s="198"/>
      <c r="B71" s="189"/>
      <c r="C71" s="77">
        <v>42871</v>
      </c>
      <c r="D71" s="77" t="s">
        <v>91</v>
      </c>
      <c r="E71" s="78">
        <v>16.032</v>
      </c>
      <c r="F71" s="78">
        <v>650</v>
      </c>
      <c r="G71" s="78">
        <v>32</v>
      </c>
      <c r="H71" s="78">
        <v>1200</v>
      </c>
      <c r="I71" s="78">
        <v>0.15</v>
      </c>
      <c r="J71" s="78">
        <v>6.9</v>
      </c>
      <c r="K71" s="78">
        <v>46</v>
      </c>
      <c r="L71" s="78">
        <v>11000</v>
      </c>
      <c r="M71" s="78">
        <v>56</v>
      </c>
      <c r="N71" s="78" t="s">
        <v>21</v>
      </c>
      <c r="O71" s="112">
        <v>0.2</v>
      </c>
      <c r="Q71" s="102">
        <v>2.5</v>
      </c>
    </row>
    <row r="72" spans="1:17" ht="15" customHeight="1">
      <c r="A72" s="198"/>
      <c r="B72" s="189"/>
      <c r="C72" s="77">
        <v>42906</v>
      </c>
      <c r="D72" s="77" t="s">
        <v>91</v>
      </c>
      <c r="E72" s="78">
        <v>16.097000000000001</v>
      </c>
      <c r="F72" s="78">
        <v>700</v>
      </c>
      <c r="G72" s="78">
        <v>38</v>
      </c>
      <c r="H72" s="78">
        <v>1400</v>
      </c>
      <c r="I72" s="78">
        <v>0.01</v>
      </c>
      <c r="J72" s="78">
        <v>6.7</v>
      </c>
      <c r="K72" s="78">
        <v>60</v>
      </c>
      <c r="L72" s="78">
        <v>11000</v>
      </c>
      <c r="M72" s="78">
        <v>55</v>
      </c>
      <c r="N72" s="78" t="s">
        <v>72</v>
      </c>
      <c r="O72" s="112" t="s">
        <v>20</v>
      </c>
    </row>
    <row r="73" spans="1:17" ht="15" customHeight="1" thickBot="1">
      <c r="A73" s="198"/>
      <c r="B73" s="189"/>
      <c r="C73" s="110">
        <v>43004</v>
      </c>
      <c r="D73" s="110" t="s">
        <v>91</v>
      </c>
      <c r="E73" s="102">
        <v>16.102</v>
      </c>
      <c r="F73" s="102">
        <v>570</v>
      </c>
      <c r="G73" s="102">
        <v>39</v>
      </c>
      <c r="H73" s="102">
        <v>1100</v>
      </c>
      <c r="I73" s="102">
        <v>0.04</v>
      </c>
      <c r="J73" s="102">
        <v>6.4</v>
      </c>
      <c r="K73" s="102">
        <v>41</v>
      </c>
      <c r="L73" s="102">
        <v>8800</v>
      </c>
      <c r="M73" s="102">
        <v>49</v>
      </c>
      <c r="N73" s="102" t="s">
        <v>85</v>
      </c>
      <c r="O73" s="134" t="s">
        <v>20</v>
      </c>
    </row>
    <row r="74" spans="1:17" ht="15" customHeight="1">
      <c r="A74" s="198"/>
      <c r="B74" s="189"/>
      <c r="C74" s="182" t="s">
        <v>64</v>
      </c>
      <c r="D74" s="183"/>
      <c r="E74" s="156">
        <f>MIN(E69:E72)</f>
        <v>16.032</v>
      </c>
      <c r="F74" s="156">
        <f t="shared" ref="F74:M74" si="0">MIN(F69:F72)</f>
        <v>640</v>
      </c>
      <c r="G74" s="156">
        <f t="shared" si="0"/>
        <v>32</v>
      </c>
      <c r="H74" s="156">
        <f t="shared" si="0"/>
        <v>1200</v>
      </c>
      <c r="I74" s="156">
        <f t="shared" si="0"/>
        <v>0.01</v>
      </c>
      <c r="J74" s="156">
        <f t="shared" si="0"/>
        <v>6.7</v>
      </c>
      <c r="K74" s="156">
        <f t="shared" si="0"/>
        <v>46</v>
      </c>
      <c r="L74" s="156">
        <f t="shared" si="0"/>
        <v>9600</v>
      </c>
      <c r="M74" s="156">
        <f t="shared" si="0"/>
        <v>51</v>
      </c>
      <c r="N74" s="156" t="s">
        <v>72</v>
      </c>
      <c r="O74" s="157" t="s">
        <v>20</v>
      </c>
    </row>
    <row r="75" spans="1:17" ht="15" customHeight="1">
      <c r="A75" s="198"/>
      <c r="B75" s="189"/>
      <c r="C75" s="186" t="s">
        <v>65</v>
      </c>
      <c r="D75" s="187"/>
      <c r="E75" s="158">
        <f>MAX(E69:E72)</f>
        <v>16.181999999999999</v>
      </c>
      <c r="F75" s="158">
        <f t="shared" ref="F75:O75" si="1">MAX(F69:F72)</f>
        <v>820</v>
      </c>
      <c r="G75" s="158">
        <f t="shared" si="1"/>
        <v>38</v>
      </c>
      <c r="H75" s="158">
        <f t="shared" si="1"/>
        <v>1600</v>
      </c>
      <c r="I75" s="158">
        <f t="shared" si="1"/>
        <v>0.15</v>
      </c>
      <c r="J75" s="158">
        <f t="shared" si="1"/>
        <v>6.9</v>
      </c>
      <c r="K75" s="158">
        <f t="shared" si="1"/>
        <v>60</v>
      </c>
      <c r="L75" s="158">
        <f t="shared" si="1"/>
        <v>11000</v>
      </c>
      <c r="M75" s="158">
        <f t="shared" si="1"/>
        <v>56</v>
      </c>
      <c r="N75" s="158" t="s">
        <v>142</v>
      </c>
      <c r="O75" s="159">
        <f t="shared" si="1"/>
        <v>2.5</v>
      </c>
    </row>
    <row r="76" spans="1:17" ht="15" customHeight="1" thickBot="1">
      <c r="A76" s="199"/>
      <c r="B76" s="190"/>
      <c r="C76" s="184" t="s">
        <v>66</v>
      </c>
      <c r="D76" s="185"/>
      <c r="E76" s="160">
        <f>AVERAGE(E69:E72)</f>
        <v>16.10275</v>
      </c>
      <c r="F76" s="160">
        <f t="shared" ref="F76:M76" si="2">AVERAGE(F69:F72)</f>
        <v>702.5</v>
      </c>
      <c r="G76" s="160">
        <f t="shared" si="2"/>
        <v>35.5</v>
      </c>
      <c r="H76" s="160">
        <f t="shared" si="2"/>
        <v>1350</v>
      </c>
      <c r="I76" s="160">
        <f t="shared" si="2"/>
        <v>7.0500000000000007E-2</v>
      </c>
      <c r="J76" s="160">
        <f t="shared" si="2"/>
        <v>6.7749999999999995</v>
      </c>
      <c r="K76" s="160">
        <f t="shared" si="2"/>
        <v>52.5</v>
      </c>
      <c r="L76" s="160">
        <f t="shared" si="2"/>
        <v>10650</v>
      </c>
      <c r="M76" s="160">
        <f t="shared" si="2"/>
        <v>53.5</v>
      </c>
      <c r="N76" s="160" t="s">
        <v>152</v>
      </c>
      <c r="O76" s="161" t="s">
        <v>149</v>
      </c>
    </row>
    <row r="77" spans="1:17" ht="15" customHeight="1">
      <c r="A77" s="197" t="s">
        <v>36</v>
      </c>
      <c r="B77" s="188" t="s">
        <v>47</v>
      </c>
      <c r="C77" s="17"/>
      <c r="D77" s="17" t="s">
        <v>0</v>
      </c>
      <c r="E77" s="129"/>
      <c r="F77" s="119"/>
      <c r="G77" s="122"/>
      <c r="H77" s="131"/>
      <c r="I77" s="129"/>
      <c r="J77" s="119"/>
      <c r="K77" s="131"/>
      <c r="L77" s="131"/>
      <c r="M77" s="122"/>
      <c r="N77" s="122"/>
      <c r="O77" s="130"/>
    </row>
    <row r="78" spans="1:17" ht="15" customHeight="1">
      <c r="A78" s="198"/>
      <c r="B78" s="189"/>
      <c r="C78" s="77">
        <v>41225</v>
      </c>
      <c r="D78" s="77" t="s">
        <v>91</v>
      </c>
      <c r="E78" s="78">
        <v>15.705</v>
      </c>
      <c r="F78" s="78">
        <v>550</v>
      </c>
      <c r="G78" s="78">
        <v>33.9</v>
      </c>
      <c r="H78" s="78">
        <v>1100</v>
      </c>
      <c r="I78" s="78">
        <v>0.45</v>
      </c>
      <c r="J78" s="78">
        <v>7</v>
      </c>
      <c r="K78" s="78">
        <v>57</v>
      </c>
      <c r="L78" s="78">
        <v>9000</v>
      </c>
      <c r="M78" s="78">
        <v>50</v>
      </c>
      <c r="N78" s="78">
        <v>30</v>
      </c>
      <c r="O78" s="38">
        <v>0.2</v>
      </c>
    </row>
    <row r="79" spans="1:17" ht="15" customHeight="1">
      <c r="A79" s="198"/>
      <c r="B79" s="189"/>
      <c r="C79" s="77">
        <v>41001</v>
      </c>
      <c r="D79" s="77" t="s">
        <v>91</v>
      </c>
      <c r="E79" s="78">
        <v>16.02</v>
      </c>
      <c r="F79" s="78">
        <v>590</v>
      </c>
      <c r="G79" s="78">
        <v>36</v>
      </c>
      <c r="H79" s="78">
        <v>1100</v>
      </c>
      <c r="I79" s="78">
        <v>0.19</v>
      </c>
      <c r="J79" s="78">
        <v>6.5</v>
      </c>
      <c r="K79" s="78">
        <v>63</v>
      </c>
      <c r="L79" s="78">
        <v>9800</v>
      </c>
      <c r="M79" s="78">
        <v>54</v>
      </c>
      <c r="N79" s="78">
        <v>150</v>
      </c>
      <c r="O79" s="38">
        <v>7.0000000000000007E-2</v>
      </c>
    </row>
    <row r="80" spans="1:17" ht="15" customHeight="1">
      <c r="A80" s="198"/>
      <c r="B80" s="189"/>
      <c r="C80" s="77">
        <v>41491</v>
      </c>
      <c r="D80" s="77" t="s">
        <v>91</v>
      </c>
      <c r="E80" s="78">
        <v>16.021000000000001</v>
      </c>
      <c r="F80" s="78">
        <v>550</v>
      </c>
      <c r="G80" s="78">
        <v>36</v>
      </c>
      <c r="H80" s="78">
        <v>1000</v>
      </c>
      <c r="I80" s="78">
        <v>0.15</v>
      </c>
      <c r="J80" s="78">
        <v>7.3</v>
      </c>
      <c r="K80" s="78">
        <v>69</v>
      </c>
      <c r="L80" s="78">
        <v>9900</v>
      </c>
      <c r="M80" s="78">
        <v>57</v>
      </c>
      <c r="N80" s="78" t="s">
        <v>72</v>
      </c>
      <c r="O80" s="38">
        <v>0.1</v>
      </c>
    </row>
    <row r="81" spans="1:17" ht="15" customHeight="1">
      <c r="A81" s="198"/>
      <c r="B81" s="189"/>
      <c r="C81" s="77">
        <v>41583</v>
      </c>
      <c r="D81" s="77" t="s">
        <v>91</v>
      </c>
      <c r="E81" s="78">
        <v>15.914999999999999</v>
      </c>
      <c r="F81" s="78">
        <v>580</v>
      </c>
      <c r="G81" s="78">
        <v>38</v>
      </c>
      <c r="H81" s="78">
        <v>1300</v>
      </c>
      <c r="I81" s="78">
        <v>0.3</v>
      </c>
      <c r="J81" s="78">
        <v>8</v>
      </c>
      <c r="K81" s="78">
        <v>55</v>
      </c>
      <c r="L81" s="78">
        <v>9000</v>
      </c>
      <c r="M81" s="78">
        <v>48</v>
      </c>
      <c r="N81" s="78" t="s">
        <v>85</v>
      </c>
      <c r="O81" s="38">
        <v>0.05</v>
      </c>
    </row>
    <row r="82" spans="1:17" ht="15" customHeight="1">
      <c r="A82" s="198"/>
      <c r="B82" s="189"/>
      <c r="C82" s="77">
        <v>41687</v>
      </c>
      <c r="D82" s="124" t="s">
        <v>91</v>
      </c>
      <c r="E82" s="78">
        <v>15.884</v>
      </c>
      <c r="F82" s="78">
        <v>550</v>
      </c>
      <c r="G82" s="78">
        <v>36</v>
      </c>
      <c r="H82" s="78">
        <v>1200</v>
      </c>
      <c r="I82" s="78">
        <v>0.56999999999999995</v>
      </c>
      <c r="J82" s="78">
        <v>7.8</v>
      </c>
      <c r="K82" s="78">
        <v>60</v>
      </c>
      <c r="L82" s="78">
        <v>9500</v>
      </c>
      <c r="M82" s="78">
        <v>51</v>
      </c>
      <c r="N82" s="78" t="s">
        <v>85</v>
      </c>
      <c r="O82" s="132">
        <v>0.2</v>
      </c>
    </row>
    <row r="83" spans="1:17" ht="15" customHeight="1">
      <c r="A83" s="198"/>
      <c r="B83" s="189"/>
      <c r="C83" s="77">
        <v>41801</v>
      </c>
      <c r="D83" s="124" t="s">
        <v>91</v>
      </c>
      <c r="E83" s="78">
        <v>16.012</v>
      </c>
      <c r="F83" s="78">
        <v>640</v>
      </c>
      <c r="G83" s="78">
        <v>36</v>
      </c>
      <c r="H83" s="78">
        <v>1300</v>
      </c>
      <c r="I83" s="78">
        <v>0.37</v>
      </c>
      <c r="J83" s="78">
        <v>6.8</v>
      </c>
      <c r="K83" s="78">
        <v>53</v>
      </c>
      <c r="L83" s="78">
        <v>10000</v>
      </c>
      <c r="M83" s="78">
        <v>9.5</v>
      </c>
      <c r="N83" s="78" t="s">
        <v>85</v>
      </c>
      <c r="O83" s="132" t="s">
        <v>20</v>
      </c>
    </row>
    <row r="84" spans="1:17" ht="15" customHeight="1">
      <c r="A84" s="198"/>
      <c r="B84" s="189"/>
      <c r="C84" s="77">
        <v>41904</v>
      </c>
      <c r="D84" s="124" t="s">
        <v>91</v>
      </c>
      <c r="E84" s="78">
        <v>15.919</v>
      </c>
      <c r="F84" s="78">
        <v>600</v>
      </c>
      <c r="G84" s="78">
        <v>36</v>
      </c>
      <c r="H84" s="78">
        <v>1300</v>
      </c>
      <c r="I84" s="78">
        <v>0.43</v>
      </c>
      <c r="J84" s="78">
        <v>6.8</v>
      </c>
      <c r="K84" s="78">
        <v>53</v>
      </c>
      <c r="L84" s="78">
        <v>10000</v>
      </c>
      <c r="M84" s="78">
        <v>52</v>
      </c>
      <c r="N84" s="78" t="s">
        <v>100</v>
      </c>
      <c r="O84" s="132" t="s">
        <v>20</v>
      </c>
    </row>
    <row r="85" spans="1:17" ht="15" customHeight="1">
      <c r="A85" s="198"/>
      <c r="B85" s="189"/>
      <c r="C85" s="77">
        <v>41982</v>
      </c>
      <c r="D85" s="124" t="s">
        <v>91</v>
      </c>
      <c r="E85" s="78">
        <v>15.976000000000001</v>
      </c>
      <c r="F85" s="78">
        <v>600</v>
      </c>
      <c r="G85" s="78">
        <v>38</v>
      </c>
      <c r="H85" s="78">
        <v>1300</v>
      </c>
      <c r="I85" s="78">
        <v>0.41</v>
      </c>
      <c r="J85" s="78">
        <v>6.8</v>
      </c>
      <c r="K85" s="78">
        <v>56</v>
      </c>
      <c r="L85" s="78">
        <v>10000</v>
      </c>
      <c r="M85" s="78">
        <v>54</v>
      </c>
      <c r="N85" s="78">
        <v>10</v>
      </c>
      <c r="O85" s="132" t="s">
        <v>103</v>
      </c>
    </row>
    <row r="86" spans="1:17" ht="15" customHeight="1">
      <c r="A86" s="198"/>
      <c r="B86" s="189"/>
      <c r="C86" s="77">
        <v>42079</v>
      </c>
      <c r="D86" s="124" t="s">
        <v>91</v>
      </c>
      <c r="E86" s="78">
        <v>15.811999999999999</v>
      </c>
      <c r="F86" s="78">
        <v>580</v>
      </c>
      <c r="G86" s="78">
        <v>37</v>
      </c>
      <c r="H86" s="78">
        <v>1300</v>
      </c>
      <c r="I86" s="78">
        <v>0.36</v>
      </c>
      <c r="J86" s="78">
        <v>6.8</v>
      </c>
      <c r="K86" s="78">
        <v>68</v>
      </c>
      <c r="L86" s="78">
        <v>9700</v>
      </c>
      <c r="M86" s="78">
        <v>51</v>
      </c>
      <c r="N86" s="78" t="s">
        <v>85</v>
      </c>
      <c r="O86" s="112" t="s">
        <v>20</v>
      </c>
    </row>
    <row r="87" spans="1:17" ht="15" customHeight="1">
      <c r="A87" s="198"/>
      <c r="B87" s="189"/>
      <c r="C87" s="77">
        <v>42185</v>
      </c>
      <c r="D87" s="124" t="s">
        <v>91</v>
      </c>
      <c r="E87" s="78">
        <v>15.438000000000001</v>
      </c>
      <c r="F87" s="78">
        <v>500</v>
      </c>
      <c r="G87" s="78">
        <v>34</v>
      </c>
      <c r="H87" s="78">
        <v>1500</v>
      </c>
      <c r="I87" s="78">
        <v>0.43</v>
      </c>
      <c r="J87" s="78">
        <v>6.8</v>
      </c>
      <c r="K87" s="78">
        <v>65</v>
      </c>
      <c r="L87" s="78">
        <v>11000</v>
      </c>
      <c r="M87" s="78">
        <v>52</v>
      </c>
      <c r="N87" s="78" t="s">
        <v>85</v>
      </c>
      <c r="O87" s="112">
        <v>0.05</v>
      </c>
    </row>
    <row r="88" spans="1:17" ht="15" customHeight="1">
      <c r="A88" s="198"/>
      <c r="B88" s="189"/>
      <c r="C88" s="77">
        <v>42284</v>
      </c>
      <c r="D88" s="124" t="s">
        <v>91</v>
      </c>
      <c r="E88" s="78">
        <v>16.029</v>
      </c>
      <c r="F88" s="78">
        <v>510</v>
      </c>
      <c r="G88" s="78">
        <v>36</v>
      </c>
      <c r="H88" s="78"/>
      <c r="I88" s="78">
        <v>0.48</v>
      </c>
      <c r="J88" s="78"/>
      <c r="K88" s="78">
        <v>58</v>
      </c>
      <c r="L88" s="78">
        <v>9500</v>
      </c>
      <c r="M88" s="78">
        <v>53</v>
      </c>
      <c r="N88" s="78" t="s">
        <v>85</v>
      </c>
      <c r="O88" s="112" t="s">
        <v>20</v>
      </c>
    </row>
    <row r="89" spans="1:17" ht="15" customHeight="1">
      <c r="A89" s="198"/>
      <c r="B89" s="189"/>
      <c r="C89" s="77">
        <v>42416</v>
      </c>
      <c r="D89" s="124" t="s">
        <v>91</v>
      </c>
      <c r="E89" s="78">
        <v>16.190000000000001</v>
      </c>
      <c r="F89" s="78">
        <v>590</v>
      </c>
      <c r="G89" s="78">
        <v>39</v>
      </c>
      <c r="H89" s="78">
        <v>1300</v>
      </c>
      <c r="I89" s="78">
        <v>0.45</v>
      </c>
      <c r="J89" s="78">
        <v>7.3</v>
      </c>
      <c r="K89" s="78">
        <v>59</v>
      </c>
      <c r="L89" s="78">
        <v>9900</v>
      </c>
      <c r="M89" s="78">
        <v>52</v>
      </c>
      <c r="N89" s="78" t="s">
        <v>21</v>
      </c>
      <c r="O89" s="112">
        <v>0.1</v>
      </c>
    </row>
    <row r="90" spans="1:17" ht="15" customHeight="1">
      <c r="A90" s="198"/>
      <c r="B90" s="189"/>
      <c r="C90" s="77">
        <v>42450</v>
      </c>
      <c r="D90" s="124" t="s">
        <v>91</v>
      </c>
      <c r="E90" s="78">
        <v>16.138000000000002</v>
      </c>
      <c r="F90" s="78">
        <v>550</v>
      </c>
      <c r="G90" s="78">
        <v>38</v>
      </c>
      <c r="H90" s="78">
        <v>1200</v>
      </c>
      <c r="I90" s="78">
        <v>0.38</v>
      </c>
      <c r="J90" s="78">
        <v>7.2</v>
      </c>
      <c r="K90" s="78">
        <v>65</v>
      </c>
      <c r="L90" s="78">
        <v>10000</v>
      </c>
      <c r="M90" s="78">
        <v>57</v>
      </c>
      <c r="N90" s="78" t="s">
        <v>21</v>
      </c>
      <c r="O90" s="112">
        <v>0.9</v>
      </c>
    </row>
    <row r="91" spans="1:17" ht="15" customHeight="1">
      <c r="A91" s="198"/>
      <c r="B91" s="189"/>
      <c r="C91" s="77">
        <v>42555</v>
      </c>
      <c r="D91" s="124" t="s">
        <v>91</v>
      </c>
      <c r="E91" s="78">
        <v>16.157</v>
      </c>
      <c r="F91" s="78">
        <v>660</v>
      </c>
      <c r="G91" s="78">
        <v>33</v>
      </c>
      <c r="H91" s="78">
        <v>140</v>
      </c>
      <c r="I91" s="78">
        <v>0.44</v>
      </c>
      <c r="J91" s="78">
        <v>6.9</v>
      </c>
      <c r="K91" s="78">
        <v>61</v>
      </c>
      <c r="L91" s="78">
        <v>11000</v>
      </c>
      <c r="M91" s="78">
        <v>54</v>
      </c>
      <c r="N91" s="78" t="s">
        <v>142</v>
      </c>
      <c r="O91" s="112">
        <v>0.2</v>
      </c>
      <c r="Q91" s="102">
        <v>0.2</v>
      </c>
    </row>
    <row r="92" spans="1:17" ht="15" customHeight="1">
      <c r="A92" s="198"/>
      <c r="B92" s="189"/>
      <c r="C92" s="77">
        <v>42655</v>
      </c>
      <c r="D92" s="124" t="s">
        <v>91</v>
      </c>
      <c r="E92" s="78">
        <v>16.074999999999999</v>
      </c>
      <c r="F92" s="78">
        <v>570</v>
      </c>
      <c r="G92" s="78">
        <v>37</v>
      </c>
      <c r="H92" s="78">
        <v>1200</v>
      </c>
      <c r="I92" s="78">
        <v>0.48</v>
      </c>
      <c r="J92" s="78">
        <v>7.2</v>
      </c>
      <c r="K92" s="78">
        <v>66</v>
      </c>
      <c r="L92" s="78">
        <v>9500</v>
      </c>
      <c r="M92" s="78">
        <v>51</v>
      </c>
      <c r="N92" s="78" t="s">
        <v>21</v>
      </c>
      <c r="O92" s="112">
        <v>0.1</v>
      </c>
      <c r="Q92" s="102">
        <v>0.1</v>
      </c>
    </row>
    <row r="93" spans="1:17" ht="15" customHeight="1">
      <c r="A93" s="198"/>
      <c r="B93" s="189"/>
      <c r="C93" s="77">
        <v>42871</v>
      </c>
      <c r="D93" s="77" t="s">
        <v>91</v>
      </c>
      <c r="E93" s="78">
        <v>16.052</v>
      </c>
      <c r="F93" s="78">
        <v>500</v>
      </c>
      <c r="G93" s="78">
        <v>33</v>
      </c>
      <c r="H93" s="78">
        <v>1200</v>
      </c>
      <c r="I93" s="78">
        <v>0.69</v>
      </c>
      <c r="J93" s="78">
        <v>7</v>
      </c>
      <c r="K93" s="78">
        <v>56</v>
      </c>
      <c r="L93" s="78">
        <v>11000</v>
      </c>
      <c r="M93" s="78">
        <v>58</v>
      </c>
      <c r="N93" s="78" t="s">
        <v>21</v>
      </c>
      <c r="O93" s="112">
        <v>0.2</v>
      </c>
      <c r="Q93" s="102">
        <v>0.2</v>
      </c>
    </row>
    <row r="94" spans="1:17" ht="15" customHeight="1">
      <c r="A94" s="198"/>
      <c r="B94" s="189"/>
      <c r="C94" s="77">
        <v>42906</v>
      </c>
      <c r="D94" s="77" t="s">
        <v>91</v>
      </c>
      <c r="E94" s="78">
        <v>16.084</v>
      </c>
      <c r="F94" s="78">
        <v>580</v>
      </c>
      <c r="G94" s="78">
        <v>37</v>
      </c>
      <c r="H94" s="78">
        <v>1200</v>
      </c>
      <c r="I94" s="78">
        <v>0.55000000000000004</v>
      </c>
      <c r="J94" s="78">
        <v>7</v>
      </c>
      <c r="K94" s="78">
        <v>69</v>
      </c>
      <c r="L94" s="78">
        <v>10000</v>
      </c>
      <c r="M94" s="78">
        <v>55</v>
      </c>
      <c r="N94" s="78" t="s">
        <v>85</v>
      </c>
      <c r="O94" s="112" t="s">
        <v>20</v>
      </c>
      <c r="Q94" s="102">
        <v>0.05</v>
      </c>
    </row>
    <row r="95" spans="1:17" ht="15" customHeight="1" thickBot="1">
      <c r="A95" s="198"/>
      <c r="B95" s="189"/>
      <c r="C95" s="110">
        <v>43004</v>
      </c>
      <c r="D95" s="110" t="s">
        <v>91</v>
      </c>
      <c r="E95" s="102">
        <v>16.091000000000001</v>
      </c>
      <c r="F95" s="102">
        <v>610</v>
      </c>
      <c r="G95" s="102">
        <v>38</v>
      </c>
      <c r="H95" s="102">
        <v>1300</v>
      </c>
      <c r="I95" s="102">
        <v>0.47</v>
      </c>
      <c r="J95" s="102">
        <v>6.7</v>
      </c>
      <c r="K95" s="102">
        <v>57</v>
      </c>
      <c r="L95" s="102">
        <v>9900</v>
      </c>
      <c r="M95" s="102">
        <v>51</v>
      </c>
      <c r="N95" s="102" t="s">
        <v>85</v>
      </c>
      <c r="O95" s="134">
        <v>0.05</v>
      </c>
      <c r="Q95" s="102"/>
    </row>
    <row r="96" spans="1:17" ht="15" customHeight="1">
      <c r="A96" s="198"/>
      <c r="B96" s="189"/>
      <c r="C96" s="182" t="s">
        <v>64</v>
      </c>
      <c r="D96" s="183"/>
      <c r="E96" s="156">
        <f>MIN(E91:E94)</f>
        <v>16.052</v>
      </c>
      <c r="F96" s="156">
        <f t="shared" ref="F96:M96" si="3">MIN(F91:F94)</f>
        <v>500</v>
      </c>
      <c r="G96" s="156">
        <f t="shared" si="3"/>
        <v>33</v>
      </c>
      <c r="H96" s="156">
        <f t="shared" si="3"/>
        <v>140</v>
      </c>
      <c r="I96" s="156">
        <f t="shared" si="3"/>
        <v>0.44</v>
      </c>
      <c r="J96" s="156">
        <f t="shared" si="3"/>
        <v>6.9</v>
      </c>
      <c r="K96" s="156">
        <f t="shared" si="3"/>
        <v>56</v>
      </c>
      <c r="L96" s="156">
        <f t="shared" si="3"/>
        <v>9500</v>
      </c>
      <c r="M96" s="156">
        <f t="shared" si="3"/>
        <v>51</v>
      </c>
      <c r="N96" s="156" t="s">
        <v>142</v>
      </c>
      <c r="O96" s="157" t="s">
        <v>20</v>
      </c>
    </row>
    <row r="97" spans="1:17" ht="15" customHeight="1">
      <c r="A97" s="198"/>
      <c r="B97" s="189"/>
      <c r="C97" s="186" t="s">
        <v>65</v>
      </c>
      <c r="D97" s="187"/>
      <c r="E97" s="158">
        <f>MAX(E91:E94)</f>
        <v>16.157</v>
      </c>
      <c r="F97" s="158">
        <f t="shared" ref="F97:O97" si="4">MAX(F91:F94)</f>
        <v>660</v>
      </c>
      <c r="G97" s="158">
        <f t="shared" si="4"/>
        <v>37</v>
      </c>
      <c r="H97" s="158">
        <f t="shared" si="4"/>
        <v>1200</v>
      </c>
      <c r="I97" s="158">
        <f t="shared" si="4"/>
        <v>0.69</v>
      </c>
      <c r="J97" s="158">
        <f t="shared" si="4"/>
        <v>7.2</v>
      </c>
      <c r="K97" s="158">
        <f t="shared" si="4"/>
        <v>69</v>
      </c>
      <c r="L97" s="158">
        <f t="shared" si="4"/>
        <v>11000</v>
      </c>
      <c r="M97" s="158">
        <f t="shared" si="4"/>
        <v>58</v>
      </c>
      <c r="N97" s="158" t="s">
        <v>85</v>
      </c>
      <c r="O97" s="159">
        <f t="shared" si="4"/>
        <v>0.2</v>
      </c>
    </row>
    <row r="98" spans="1:17" ht="15" customHeight="1" thickBot="1">
      <c r="A98" s="199"/>
      <c r="B98" s="190"/>
      <c r="C98" s="184" t="s">
        <v>66</v>
      </c>
      <c r="D98" s="185"/>
      <c r="E98" s="160">
        <f>AVERAGE(E91:E94)</f>
        <v>16.091999999999999</v>
      </c>
      <c r="F98" s="160">
        <f t="shared" ref="F98:M98" si="5">AVERAGE(F91:F94)</f>
        <v>577.5</v>
      </c>
      <c r="G98" s="160">
        <f t="shared" si="5"/>
        <v>35</v>
      </c>
      <c r="H98" s="160">
        <f t="shared" si="5"/>
        <v>935</v>
      </c>
      <c r="I98" s="160">
        <f t="shared" si="5"/>
        <v>0.54</v>
      </c>
      <c r="J98" s="160">
        <f t="shared" si="5"/>
        <v>7.0250000000000004</v>
      </c>
      <c r="K98" s="160">
        <f t="shared" si="5"/>
        <v>63</v>
      </c>
      <c r="L98" s="160">
        <f t="shared" si="5"/>
        <v>10375</v>
      </c>
      <c r="M98" s="160">
        <f t="shared" si="5"/>
        <v>54.5</v>
      </c>
      <c r="N98" s="160" t="s">
        <v>153</v>
      </c>
      <c r="O98" s="161" t="s">
        <v>34</v>
      </c>
    </row>
    <row r="99" spans="1:17" ht="15" customHeight="1">
      <c r="A99" s="197" t="s">
        <v>37</v>
      </c>
      <c r="B99" s="188" t="s">
        <v>48</v>
      </c>
      <c r="C99" s="17"/>
      <c r="D99" s="17"/>
      <c r="E99" s="129"/>
      <c r="F99" s="119"/>
      <c r="G99" s="122"/>
      <c r="H99" s="131"/>
      <c r="I99" s="129"/>
      <c r="J99" s="119"/>
      <c r="K99" s="131"/>
      <c r="L99" s="131"/>
      <c r="M99" s="131"/>
      <c r="N99" s="131"/>
      <c r="O99" s="130"/>
      <c r="Q99" s="29"/>
    </row>
    <row r="100" spans="1:17" ht="15" customHeight="1">
      <c r="A100" s="198"/>
      <c r="B100" s="189"/>
      <c r="C100" s="77">
        <v>41225</v>
      </c>
      <c r="D100" s="77" t="s">
        <v>91</v>
      </c>
      <c r="E100" s="78">
        <v>15.84</v>
      </c>
      <c r="F100" s="78">
        <v>570</v>
      </c>
      <c r="G100" s="28">
        <v>35.5</v>
      </c>
      <c r="H100" s="125">
        <v>1200</v>
      </c>
      <c r="I100" s="124">
        <v>0.36</v>
      </c>
      <c r="J100" s="78">
        <v>6.9</v>
      </c>
      <c r="K100" s="125">
        <v>46</v>
      </c>
      <c r="L100" s="125">
        <v>9500</v>
      </c>
      <c r="M100" s="125">
        <v>51</v>
      </c>
      <c r="N100" s="125">
        <v>20</v>
      </c>
      <c r="O100" s="132">
        <v>0.1</v>
      </c>
      <c r="Q100" s="40"/>
    </row>
    <row r="101" spans="1:17" ht="15" customHeight="1">
      <c r="A101" s="198"/>
      <c r="B101" s="189"/>
      <c r="C101" s="77">
        <v>41001</v>
      </c>
      <c r="D101" s="77" t="s">
        <v>91</v>
      </c>
      <c r="E101" s="78">
        <v>16.059999999999999</v>
      </c>
      <c r="F101" s="78">
        <v>620</v>
      </c>
      <c r="G101" s="78">
        <v>38</v>
      </c>
      <c r="H101" s="78">
        <v>1100</v>
      </c>
      <c r="I101" s="78">
        <v>0.36</v>
      </c>
      <c r="J101" s="78">
        <v>6.5</v>
      </c>
      <c r="K101" s="78">
        <v>49</v>
      </c>
      <c r="L101" s="78">
        <v>10000</v>
      </c>
      <c r="M101" s="78">
        <v>55</v>
      </c>
      <c r="N101" s="78" t="s">
        <v>72</v>
      </c>
      <c r="O101" s="38">
        <v>0.08</v>
      </c>
      <c r="Q101" s="40"/>
    </row>
    <row r="102" spans="1:17" ht="15" customHeight="1">
      <c r="A102" s="198"/>
      <c r="B102" s="189"/>
      <c r="C102" s="77">
        <v>41491</v>
      </c>
      <c r="D102" s="77" t="s">
        <v>91</v>
      </c>
      <c r="E102" s="78">
        <v>16.062000000000001</v>
      </c>
      <c r="F102" s="78">
        <v>720</v>
      </c>
      <c r="G102" s="78">
        <v>38</v>
      </c>
      <c r="H102" s="78">
        <v>1500</v>
      </c>
      <c r="I102" s="78">
        <v>0.31</v>
      </c>
      <c r="J102" s="78">
        <v>6.8</v>
      </c>
      <c r="K102" s="78">
        <v>60</v>
      </c>
      <c r="L102" s="78">
        <v>1200</v>
      </c>
      <c r="M102" s="78">
        <v>60</v>
      </c>
      <c r="N102" s="78" t="s">
        <v>72</v>
      </c>
      <c r="O102" s="38">
        <v>0.1</v>
      </c>
      <c r="Q102" s="40"/>
    </row>
    <row r="103" spans="1:17" ht="15" customHeight="1">
      <c r="A103" s="198"/>
      <c r="B103" s="189"/>
      <c r="C103" s="77">
        <v>41583</v>
      </c>
      <c r="D103" s="77" t="s">
        <v>91</v>
      </c>
      <c r="E103" s="78">
        <v>15.987</v>
      </c>
      <c r="F103" s="78">
        <v>620</v>
      </c>
      <c r="G103" s="78">
        <v>39</v>
      </c>
      <c r="H103" s="78">
        <v>1300</v>
      </c>
      <c r="I103" s="78">
        <v>0.37</v>
      </c>
      <c r="J103" s="78">
        <v>8.1</v>
      </c>
      <c r="K103" s="78">
        <v>42</v>
      </c>
      <c r="L103" s="78">
        <v>9100</v>
      </c>
      <c r="M103" s="78">
        <v>48</v>
      </c>
      <c r="N103" s="78" t="s">
        <v>85</v>
      </c>
      <c r="O103" s="38" t="s">
        <v>20</v>
      </c>
      <c r="Q103" s="40"/>
    </row>
    <row r="104" spans="1:17" ht="15" customHeight="1">
      <c r="A104" s="198"/>
      <c r="B104" s="189"/>
      <c r="C104" s="77">
        <v>41687</v>
      </c>
      <c r="D104" s="124" t="s">
        <v>91</v>
      </c>
      <c r="E104" s="78">
        <v>15.547000000000001</v>
      </c>
      <c r="F104" s="78">
        <v>590</v>
      </c>
      <c r="G104" s="78">
        <v>37</v>
      </c>
      <c r="H104" s="78">
        <v>1300</v>
      </c>
      <c r="I104" s="78">
        <v>0.44</v>
      </c>
      <c r="J104" s="78">
        <v>6.8</v>
      </c>
      <c r="K104" s="78">
        <v>51</v>
      </c>
      <c r="L104" s="78">
        <v>10000</v>
      </c>
      <c r="M104" s="78">
        <v>52</v>
      </c>
      <c r="N104" s="78">
        <v>30</v>
      </c>
      <c r="O104" s="132">
        <v>0.06</v>
      </c>
      <c r="Q104" s="40"/>
    </row>
    <row r="105" spans="1:17" ht="15" customHeight="1">
      <c r="A105" s="198"/>
      <c r="B105" s="189"/>
      <c r="C105" s="77">
        <v>41800</v>
      </c>
      <c r="D105" s="124" t="s">
        <v>91</v>
      </c>
      <c r="E105" s="78">
        <v>16.103999999999999</v>
      </c>
      <c r="F105" s="78">
        <v>730</v>
      </c>
      <c r="G105" s="78">
        <v>38</v>
      </c>
      <c r="H105" s="78">
        <v>1500</v>
      </c>
      <c r="I105" s="78">
        <v>0.38</v>
      </c>
      <c r="J105" s="78">
        <v>6.7</v>
      </c>
      <c r="K105" s="78">
        <v>49</v>
      </c>
      <c r="L105" s="78">
        <v>12000</v>
      </c>
      <c r="M105" s="78">
        <v>5.8</v>
      </c>
      <c r="N105" s="78">
        <v>10</v>
      </c>
      <c r="O105" s="132">
        <v>0.06</v>
      </c>
      <c r="Q105" s="40"/>
    </row>
    <row r="106" spans="1:17" ht="15" customHeight="1">
      <c r="A106" s="198"/>
      <c r="B106" s="189"/>
      <c r="C106" s="77">
        <v>41904</v>
      </c>
      <c r="D106" s="124" t="s">
        <v>91</v>
      </c>
      <c r="E106" s="78">
        <v>15.988</v>
      </c>
      <c r="F106" s="78">
        <v>680</v>
      </c>
      <c r="G106" s="78">
        <v>37</v>
      </c>
      <c r="H106" s="78">
        <v>1400</v>
      </c>
      <c r="I106" s="78">
        <v>0.43</v>
      </c>
      <c r="J106" s="78">
        <v>6.7</v>
      </c>
      <c r="K106" s="78">
        <v>44</v>
      </c>
      <c r="L106" s="78">
        <v>11000</v>
      </c>
      <c r="M106" s="78">
        <v>54</v>
      </c>
      <c r="N106" s="78" t="s">
        <v>85</v>
      </c>
      <c r="O106" s="132">
        <v>0.05</v>
      </c>
      <c r="Q106" s="40"/>
    </row>
    <row r="107" spans="1:17" ht="15" customHeight="1">
      <c r="A107" s="198"/>
      <c r="B107" s="189"/>
      <c r="C107" s="77">
        <v>41982</v>
      </c>
      <c r="D107" s="124" t="s">
        <v>91</v>
      </c>
      <c r="E107" s="78">
        <v>16.012</v>
      </c>
      <c r="F107" s="78">
        <v>650</v>
      </c>
      <c r="G107" s="78">
        <v>39</v>
      </c>
      <c r="H107" s="78">
        <v>1400</v>
      </c>
      <c r="I107" s="78">
        <v>0.36</v>
      </c>
      <c r="J107" s="78">
        <v>6.8</v>
      </c>
      <c r="K107" s="78">
        <v>45</v>
      </c>
      <c r="L107" s="78">
        <v>11000</v>
      </c>
      <c r="M107" s="78">
        <v>57</v>
      </c>
      <c r="N107" s="78">
        <v>320</v>
      </c>
      <c r="O107" s="132" t="s">
        <v>103</v>
      </c>
      <c r="Q107" s="40"/>
    </row>
    <row r="108" spans="1:17" ht="15" customHeight="1">
      <c r="A108" s="198"/>
      <c r="B108" s="189"/>
      <c r="C108" s="77">
        <v>42079</v>
      </c>
      <c r="D108" s="124" t="s">
        <v>91</v>
      </c>
      <c r="E108" s="78">
        <v>15.891</v>
      </c>
      <c r="F108" s="78">
        <v>620</v>
      </c>
      <c r="G108" s="78">
        <v>38</v>
      </c>
      <c r="H108" s="78">
        <v>1400</v>
      </c>
      <c r="I108" s="78">
        <v>0.36</v>
      </c>
      <c r="J108" s="78">
        <v>6.7</v>
      </c>
      <c r="K108" s="78">
        <v>56</v>
      </c>
      <c r="L108" s="78">
        <v>10000</v>
      </c>
      <c r="M108" s="78">
        <v>50</v>
      </c>
      <c r="N108" s="78">
        <v>80</v>
      </c>
      <c r="O108" s="112" t="s">
        <v>20</v>
      </c>
      <c r="Q108" s="40"/>
    </row>
    <row r="109" spans="1:17" ht="15" customHeight="1">
      <c r="A109" s="198"/>
      <c r="B109" s="189"/>
      <c r="C109" s="77">
        <v>42185</v>
      </c>
      <c r="D109" s="124" t="s">
        <v>91</v>
      </c>
      <c r="E109" s="78">
        <v>15.442</v>
      </c>
      <c r="F109" s="78">
        <v>651</v>
      </c>
      <c r="G109" s="78">
        <v>5</v>
      </c>
      <c r="H109" s="78">
        <v>1400</v>
      </c>
      <c r="I109" s="78">
        <v>0.47</v>
      </c>
      <c r="J109" s="78">
        <v>6.8</v>
      </c>
      <c r="K109" s="78">
        <v>54</v>
      </c>
      <c r="L109" s="78">
        <v>10000</v>
      </c>
      <c r="M109" s="78">
        <v>52</v>
      </c>
      <c r="N109" s="78" t="s">
        <v>108</v>
      </c>
      <c r="O109" s="112">
        <v>7.0000000000000007E-2</v>
      </c>
      <c r="Q109" s="40"/>
    </row>
    <row r="110" spans="1:17" ht="15" customHeight="1">
      <c r="A110" s="198"/>
      <c r="B110" s="189"/>
      <c r="C110" s="77">
        <v>42284</v>
      </c>
      <c r="D110" s="124" t="s">
        <v>91</v>
      </c>
      <c r="E110" s="78">
        <v>16.016999999999999</v>
      </c>
      <c r="F110" s="78">
        <v>540</v>
      </c>
      <c r="G110" s="78">
        <v>38</v>
      </c>
      <c r="H110" s="78"/>
      <c r="I110" s="78">
        <v>0.43</v>
      </c>
      <c r="J110" s="78"/>
      <c r="K110" s="78">
        <v>49</v>
      </c>
      <c r="L110" s="78">
        <v>9800</v>
      </c>
      <c r="M110" s="78">
        <v>55</v>
      </c>
      <c r="N110" s="78" t="s">
        <v>85</v>
      </c>
      <c r="O110" s="112" t="s">
        <v>20</v>
      </c>
      <c r="Q110" s="40"/>
    </row>
    <row r="111" spans="1:17" ht="15" customHeight="1">
      <c r="A111" s="198"/>
      <c r="B111" s="189"/>
      <c r="C111" s="77">
        <v>42416</v>
      </c>
      <c r="D111" s="124" t="s">
        <v>91</v>
      </c>
      <c r="E111" s="78">
        <v>16.190000000000001</v>
      </c>
      <c r="F111" s="78">
        <v>760</v>
      </c>
      <c r="G111" s="78">
        <v>45</v>
      </c>
      <c r="H111" s="78">
        <v>1600</v>
      </c>
      <c r="I111" s="78">
        <v>0.25</v>
      </c>
      <c r="J111" s="78">
        <v>7.2</v>
      </c>
      <c r="K111" s="78">
        <v>60</v>
      </c>
      <c r="L111" s="78">
        <v>12000</v>
      </c>
      <c r="M111" s="78">
        <v>54</v>
      </c>
      <c r="N111" s="78" t="s">
        <v>21</v>
      </c>
      <c r="O111" s="112">
        <v>0.6</v>
      </c>
      <c r="Q111" s="40"/>
    </row>
    <row r="112" spans="1:17" ht="15" customHeight="1">
      <c r="A112" s="198"/>
      <c r="B112" s="189"/>
      <c r="C112" s="77">
        <v>42450</v>
      </c>
      <c r="D112" s="124" t="s">
        <v>91</v>
      </c>
      <c r="E112" s="78">
        <v>16.154</v>
      </c>
      <c r="F112" s="78">
        <v>730</v>
      </c>
      <c r="G112" s="78">
        <v>45</v>
      </c>
      <c r="H112" s="78">
        <v>1500</v>
      </c>
      <c r="I112" s="78">
        <v>0.27</v>
      </c>
      <c r="J112" s="78">
        <v>7.2</v>
      </c>
      <c r="K112" s="78">
        <v>61</v>
      </c>
      <c r="L112" s="78">
        <v>12000</v>
      </c>
      <c r="M112" s="78">
        <v>59</v>
      </c>
      <c r="N112" s="78" t="s">
        <v>21</v>
      </c>
      <c r="O112" s="112">
        <v>0.7</v>
      </c>
      <c r="Q112" s="40"/>
    </row>
    <row r="113" spans="1:17" ht="15" customHeight="1">
      <c r="A113" s="198"/>
      <c r="B113" s="189"/>
      <c r="C113" s="77">
        <v>42555</v>
      </c>
      <c r="D113" s="124" t="s">
        <v>91</v>
      </c>
      <c r="E113" s="78">
        <v>16.132999999999999</v>
      </c>
      <c r="F113" s="78">
        <v>780</v>
      </c>
      <c r="G113" s="78">
        <v>36</v>
      </c>
      <c r="H113" s="78">
        <v>1600</v>
      </c>
      <c r="I113" s="78">
        <v>0.34</v>
      </c>
      <c r="J113" s="78">
        <v>6.9</v>
      </c>
      <c r="K113" s="78">
        <v>55</v>
      </c>
      <c r="L113" s="78">
        <v>12000</v>
      </c>
      <c r="M113" s="78">
        <v>55</v>
      </c>
      <c r="N113" s="78" t="s">
        <v>142</v>
      </c>
      <c r="O113" s="112">
        <v>1.1000000000000001</v>
      </c>
      <c r="Q113" s="40">
        <v>1.1000000000000001</v>
      </c>
    </row>
    <row r="114" spans="1:17" ht="15" customHeight="1">
      <c r="A114" s="198"/>
      <c r="B114" s="189"/>
      <c r="C114" s="77">
        <v>42655</v>
      </c>
      <c r="D114" s="124" t="s">
        <v>91</v>
      </c>
      <c r="E114" s="78">
        <v>16.050999999999998</v>
      </c>
      <c r="F114" s="78">
        <v>750</v>
      </c>
      <c r="G114" s="78">
        <v>41</v>
      </c>
      <c r="H114" s="78">
        <v>1500</v>
      </c>
      <c r="I114" s="78">
        <v>0.24</v>
      </c>
      <c r="J114" s="78">
        <v>7.1</v>
      </c>
      <c r="K114" s="78">
        <v>61</v>
      </c>
      <c r="L114" s="78">
        <v>12000</v>
      </c>
      <c r="M114" s="78">
        <v>58</v>
      </c>
      <c r="N114" s="78" t="s">
        <v>21</v>
      </c>
      <c r="O114" s="112">
        <v>0.2</v>
      </c>
      <c r="Q114" s="40">
        <v>0.2</v>
      </c>
    </row>
    <row r="115" spans="1:17" ht="15" customHeight="1">
      <c r="A115" s="198"/>
      <c r="B115" s="189"/>
      <c r="C115" s="77">
        <v>42871</v>
      </c>
      <c r="D115" s="77" t="s">
        <v>91</v>
      </c>
      <c r="E115" s="78">
        <v>16.058</v>
      </c>
      <c r="F115" s="78">
        <v>670</v>
      </c>
      <c r="G115" s="78">
        <v>36</v>
      </c>
      <c r="H115" s="78">
        <v>1300</v>
      </c>
      <c r="I115" s="78">
        <v>0.41</v>
      </c>
      <c r="J115" s="78">
        <v>7</v>
      </c>
      <c r="K115" s="78">
        <v>52</v>
      </c>
      <c r="L115" s="78">
        <v>12000</v>
      </c>
      <c r="M115" s="78">
        <v>59</v>
      </c>
      <c r="N115" s="78" t="s">
        <v>21</v>
      </c>
      <c r="O115" s="112">
        <v>0.9</v>
      </c>
      <c r="Q115" s="40">
        <v>0.9</v>
      </c>
    </row>
    <row r="116" spans="1:17" ht="15" customHeight="1">
      <c r="A116" s="198"/>
      <c r="B116" s="189"/>
      <c r="C116" s="77">
        <v>42906</v>
      </c>
      <c r="D116" s="77" t="s">
        <v>91</v>
      </c>
      <c r="E116" s="78">
        <v>16.114000000000001</v>
      </c>
      <c r="F116" s="78">
        <v>730</v>
      </c>
      <c r="G116" s="78">
        <v>41</v>
      </c>
      <c r="H116" s="78">
        <v>1500</v>
      </c>
      <c r="I116" s="78">
        <v>0.3</v>
      </c>
      <c r="J116" s="78">
        <v>7</v>
      </c>
      <c r="K116" s="78">
        <v>60</v>
      </c>
      <c r="L116" s="78">
        <v>12000</v>
      </c>
      <c r="M116" s="78">
        <v>58</v>
      </c>
      <c r="N116" s="78" t="s">
        <v>72</v>
      </c>
      <c r="O116" s="112" t="s">
        <v>20</v>
      </c>
      <c r="Q116" s="40">
        <v>0.05</v>
      </c>
    </row>
    <row r="117" spans="1:17" ht="15" customHeight="1" thickBot="1">
      <c r="A117" s="198"/>
      <c r="B117" s="189"/>
      <c r="C117" s="110">
        <v>43004</v>
      </c>
      <c r="D117" s="110" t="s">
        <v>91</v>
      </c>
      <c r="E117" s="102">
        <v>16.082999999999998</v>
      </c>
      <c r="F117" s="102">
        <v>690</v>
      </c>
      <c r="G117" s="102">
        <v>42</v>
      </c>
      <c r="H117" s="102">
        <v>1400</v>
      </c>
      <c r="I117" s="102">
        <v>0.31</v>
      </c>
      <c r="J117" s="102">
        <v>6.8</v>
      </c>
      <c r="K117" s="102">
        <v>48</v>
      </c>
      <c r="L117" s="102">
        <v>11000</v>
      </c>
      <c r="M117" s="102">
        <v>54</v>
      </c>
      <c r="N117" s="102" t="s">
        <v>85</v>
      </c>
      <c r="O117" s="134" t="s">
        <v>20</v>
      </c>
      <c r="Q117" s="40"/>
    </row>
    <row r="118" spans="1:17" ht="15" customHeight="1">
      <c r="A118" s="198"/>
      <c r="B118" s="189"/>
      <c r="C118" s="182" t="s">
        <v>64</v>
      </c>
      <c r="D118" s="183"/>
      <c r="E118" s="156">
        <f>MIN(E113:E116)</f>
        <v>16.050999999999998</v>
      </c>
      <c r="F118" s="156">
        <f t="shared" ref="F118:M118" si="6">MIN(F113:F116)</f>
        <v>670</v>
      </c>
      <c r="G118" s="156">
        <f t="shared" si="6"/>
        <v>36</v>
      </c>
      <c r="H118" s="156">
        <f t="shared" si="6"/>
        <v>1300</v>
      </c>
      <c r="I118" s="156">
        <f t="shared" si="6"/>
        <v>0.24</v>
      </c>
      <c r="J118" s="156">
        <f t="shared" si="6"/>
        <v>6.9</v>
      </c>
      <c r="K118" s="156">
        <f t="shared" si="6"/>
        <v>52</v>
      </c>
      <c r="L118" s="156">
        <f t="shared" si="6"/>
        <v>12000</v>
      </c>
      <c r="M118" s="156">
        <f t="shared" si="6"/>
        <v>55</v>
      </c>
      <c r="N118" s="156" t="s">
        <v>72</v>
      </c>
      <c r="O118" s="157" t="s">
        <v>20</v>
      </c>
      <c r="Q118" s="29"/>
    </row>
    <row r="119" spans="1:17" ht="15" customHeight="1">
      <c r="A119" s="198"/>
      <c r="B119" s="189"/>
      <c r="C119" s="186" t="s">
        <v>65</v>
      </c>
      <c r="D119" s="187"/>
      <c r="E119" s="158">
        <f>MAX(E113:E116)</f>
        <v>16.132999999999999</v>
      </c>
      <c r="F119" s="158">
        <f t="shared" ref="F119:O119" si="7">MAX(F113:F116)</f>
        <v>780</v>
      </c>
      <c r="G119" s="158">
        <f t="shared" si="7"/>
        <v>41</v>
      </c>
      <c r="H119" s="158">
        <f t="shared" si="7"/>
        <v>1600</v>
      </c>
      <c r="I119" s="158">
        <f t="shared" si="7"/>
        <v>0.41</v>
      </c>
      <c r="J119" s="158">
        <f t="shared" si="7"/>
        <v>7.1</v>
      </c>
      <c r="K119" s="158">
        <f t="shared" si="7"/>
        <v>61</v>
      </c>
      <c r="L119" s="158">
        <f t="shared" si="7"/>
        <v>12000</v>
      </c>
      <c r="M119" s="158">
        <f t="shared" si="7"/>
        <v>59</v>
      </c>
      <c r="N119" s="158" t="s">
        <v>142</v>
      </c>
      <c r="O119" s="159">
        <f t="shared" si="7"/>
        <v>1.1000000000000001</v>
      </c>
      <c r="Q119" s="41"/>
    </row>
    <row r="120" spans="1:17" ht="15" customHeight="1" thickBot="1">
      <c r="A120" s="199"/>
      <c r="B120" s="190"/>
      <c r="C120" s="184" t="s">
        <v>66</v>
      </c>
      <c r="D120" s="185"/>
      <c r="E120" s="160">
        <f>AVERAGE(E113:E116)</f>
        <v>16.088999999999999</v>
      </c>
      <c r="F120" s="160">
        <f t="shared" ref="F120:M120" si="8">AVERAGE(F113:F116)</f>
        <v>732.5</v>
      </c>
      <c r="G120" s="160">
        <f t="shared" si="8"/>
        <v>38.5</v>
      </c>
      <c r="H120" s="160">
        <f t="shared" si="8"/>
        <v>1475</v>
      </c>
      <c r="I120" s="160">
        <f t="shared" si="8"/>
        <v>0.32250000000000001</v>
      </c>
      <c r="J120" s="160">
        <f t="shared" si="8"/>
        <v>7</v>
      </c>
      <c r="K120" s="160">
        <f t="shared" si="8"/>
        <v>57</v>
      </c>
      <c r="L120" s="160">
        <f t="shared" si="8"/>
        <v>12000</v>
      </c>
      <c r="M120" s="160">
        <f t="shared" si="8"/>
        <v>57.5</v>
      </c>
      <c r="N120" s="160" t="s">
        <v>152</v>
      </c>
      <c r="O120" s="161" t="s">
        <v>150</v>
      </c>
    </row>
    <row r="121" spans="1:17" ht="15" customHeight="1">
      <c r="A121" s="197" t="s">
        <v>38</v>
      </c>
      <c r="B121" s="188" t="s">
        <v>49</v>
      </c>
      <c r="C121" s="17"/>
      <c r="D121" s="17"/>
      <c r="E121" s="129"/>
      <c r="F121" s="119"/>
      <c r="G121" s="122"/>
      <c r="H121" s="131"/>
      <c r="I121" s="129"/>
      <c r="J121" s="119"/>
      <c r="K121" s="131"/>
      <c r="L121" s="131"/>
      <c r="M121" s="131"/>
      <c r="N121" s="122"/>
      <c r="O121" s="130"/>
    </row>
    <row r="122" spans="1:17" ht="15" customHeight="1">
      <c r="A122" s="198"/>
      <c r="B122" s="189"/>
      <c r="C122" s="77">
        <v>41226</v>
      </c>
      <c r="D122" s="77" t="s">
        <v>91</v>
      </c>
      <c r="E122" s="124">
        <v>13.05</v>
      </c>
      <c r="F122" s="78">
        <v>0.9</v>
      </c>
      <c r="G122" s="28">
        <v>1.8</v>
      </c>
      <c r="H122" s="125">
        <v>2.8</v>
      </c>
      <c r="I122" s="78">
        <v>11</v>
      </c>
      <c r="J122" s="78">
        <v>7.5</v>
      </c>
      <c r="K122" s="125">
        <v>2.8</v>
      </c>
      <c r="L122" s="125">
        <v>370</v>
      </c>
      <c r="M122" s="125">
        <v>37</v>
      </c>
      <c r="N122" s="28" t="s">
        <v>21</v>
      </c>
      <c r="O122" s="38">
        <v>0.6</v>
      </c>
    </row>
    <row r="123" spans="1:17">
      <c r="A123" s="198" t="s">
        <v>35</v>
      </c>
      <c r="B123" s="189"/>
      <c r="C123" s="77">
        <v>41001</v>
      </c>
      <c r="D123" s="77" t="s">
        <v>91</v>
      </c>
      <c r="E123" s="22" t="s">
        <v>73</v>
      </c>
      <c r="F123" s="57" t="s">
        <v>73</v>
      </c>
      <c r="G123" s="57" t="s">
        <v>73</v>
      </c>
      <c r="H123" s="57" t="s">
        <v>73</v>
      </c>
      <c r="I123" s="57" t="s">
        <v>73</v>
      </c>
      <c r="J123" s="57" t="s">
        <v>73</v>
      </c>
      <c r="K123" s="57" t="s">
        <v>73</v>
      </c>
      <c r="L123" s="57" t="s">
        <v>73</v>
      </c>
      <c r="M123" s="57" t="s">
        <v>73</v>
      </c>
      <c r="N123" s="21" t="s">
        <v>73</v>
      </c>
      <c r="O123" s="38" t="s">
        <v>73</v>
      </c>
    </row>
    <row r="124" spans="1:17">
      <c r="A124" s="198"/>
      <c r="B124" s="189"/>
      <c r="C124" s="77">
        <v>41491</v>
      </c>
      <c r="D124" s="77" t="s">
        <v>91</v>
      </c>
      <c r="E124" s="21">
        <v>13.052</v>
      </c>
      <c r="F124" s="57">
        <v>1.9</v>
      </c>
      <c r="G124" s="57">
        <v>2.2000000000000002</v>
      </c>
      <c r="H124" s="57">
        <v>3.7</v>
      </c>
      <c r="I124" s="57">
        <v>8.1999999999999993</v>
      </c>
      <c r="J124" s="57">
        <v>7.1</v>
      </c>
      <c r="K124" s="57">
        <v>4.2</v>
      </c>
      <c r="L124" s="57">
        <v>540</v>
      </c>
      <c r="M124" s="57">
        <v>52</v>
      </c>
      <c r="N124" s="21" t="s">
        <v>72</v>
      </c>
      <c r="O124" s="38">
        <v>0.6</v>
      </c>
    </row>
    <row r="125" spans="1:17">
      <c r="A125" s="198"/>
      <c r="B125" s="189"/>
      <c r="C125" s="77">
        <v>41583</v>
      </c>
      <c r="D125" s="77" t="s">
        <v>91</v>
      </c>
      <c r="E125" s="21">
        <v>13.051</v>
      </c>
      <c r="F125" s="57">
        <v>2</v>
      </c>
      <c r="G125" s="57">
        <v>21</v>
      </c>
      <c r="H125" s="57">
        <v>4.9000000000000004</v>
      </c>
      <c r="I125" s="57">
        <v>9.6999999999999993</v>
      </c>
      <c r="J125" s="57">
        <v>8.3000000000000007</v>
      </c>
      <c r="K125" s="57">
        <v>3.5</v>
      </c>
      <c r="L125" s="57">
        <v>450</v>
      </c>
      <c r="M125" s="57">
        <v>39</v>
      </c>
      <c r="N125" s="21" t="s">
        <v>85</v>
      </c>
      <c r="O125" s="38">
        <v>0.3</v>
      </c>
    </row>
    <row r="126" spans="1:17">
      <c r="A126" s="198"/>
      <c r="B126" s="189"/>
      <c r="C126" s="77">
        <v>41687</v>
      </c>
      <c r="D126" s="57" t="s">
        <v>91</v>
      </c>
      <c r="E126" s="57">
        <v>13.05</v>
      </c>
      <c r="F126" s="57">
        <v>1.3</v>
      </c>
      <c r="G126" s="57">
        <v>2.1</v>
      </c>
      <c r="H126" s="57">
        <v>3.8</v>
      </c>
      <c r="I126" s="57">
        <v>8.6999999999999993</v>
      </c>
      <c r="J126" s="57">
        <v>7.9</v>
      </c>
      <c r="K126" s="57">
        <v>4.5999999999999996</v>
      </c>
      <c r="L126" s="57">
        <v>570</v>
      </c>
      <c r="M126" s="57">
        <v>56</v>
      </c>
      <c r="N126" s="57">
        <v>10</v>
      </c>
      <c r="O126" s="66">
        <v>0.4</v>
      </c>
    </row>
    <row r="127" spans="1:17">
      <c r="A127" s="198"/>
      <c r="B127" s="189"/>
      <c r="C127" s="77">
        <v>41800</v>
      </c>
      <c r="D127" s="57" t="s">
        <v>91</v>
      </c>
      <c r="E127" s="57">
        <v>13.111000000000001</v>
      </c>
      <c r="F127" s="57">
        <v>1.3</v>
      </c>
      <c r="G127" s="57">
        <v>2.1</v>
      </c>
      <c r="H127" s="57">
        <v>4.2</v>
      </c>
      <c r="I127" s="57">
        <v>8.1</v>
      </c>
      <c r="J127" s="57">
        <v>7.3</v>
      </c>
      <c r="K127" s="57">
        <v>3.8</v>
      </c>
      <c r="L127" s="57">
        <v>580</v>
      </c>
      <c r="M127" s="57">
        <v>46</v>
      </c>
      <c r="N127" s="57" t="s">
        <v>85</v>
      </c>
      <c r="O127" s="66">
        <v>0.2</v>
      </c>
    </row>
    <row r="128" spans="1:17">
      <c r="A128" s="198"/>
      <c r="B128" s="189"/>
      <c r="C128" s="77">
        <v>41905</v>
      </c>
      <c r="D128" s="57" t="s">
        <v>91</v>
      </c>
      <c r="E128" s="78">
        <v>13.079000000000001</v>
      </c>
      <c r="F128" s="78">
        <v>2.2999999999999998</v>
      </c>
      <c r="G128" s="78">
        <v>2.1</v>
      </c>
      <c r="H128" s="78">
        <v>4.2</v>
      </c>
      <c r="I128" s="78">
        <v>8.4</v>
      </c>
      <c r="J128" s="78">
        <v>7.3</v>
      </c>
      <c r="K128" s="78">
        <v>4</v>
      </c>
      <c r="L128" s="78">
        <v>570</v>
      </c>
      <c r="M128" s="78">
        <v>51</v>
      </c>
      <c r="N128" s="78" t="s">
        <v>101</v>
      </c>
      <c r="O128" s="112">
        <v>0.5</v>
      </c>
    </row>
    <row r="129" spans="1:17">
      <c r="A129" s="198"/>
      <c r="B129" s="189"/>
      <c r="C129" s="77">
        <v>41983</v>
      </c>
      <c r="D129" s="57" t="s">
        <v>91</v>
      </c>
      <c r="E129" s="78">
        <v>13.087</v>
      </c>
      <c r="F129" s="78">
        <v>1.3</v>
      </c>
      <c r="G129" s="78">
        <v>2.1</v>
      </c>
      <c r="H129" s="78">
        <v>3.6</v>
      </c>
      <c r="I129" s="78">
        <v>9.3000000000000007</v>
      </c>
      <c r="J129" s="78">
        <v>7.3</v>
      </c>
      <c r="K129" s="78">
        <v>3.7</v>
      </c>
      <c r="L129" s="78">
        <v>540</v>
      </c>
      <c r="M129" s="78">
        <v>55</v>
      </c>
      <c r="N129" s="78">
        <v>3000</v>
      </c>
      <c r="O129" s="112">
        <v>0.3</v>
      </c>
    </row>
    <row r="130" spans="1:17">
      <c r="A130" s="198" t="s">
        <v>36</v>
      </c>
      <c r="B130" s="189"/>
      <c r="C130" s="77">
        <v>42080</v>
      </c>
      <c r="D130" s="57" t="s">
        <v>91</v>
      </c>
      <c r="E130" s="78">
        <v>13.087</v>
      </c>
      <c r="F130" s="78">
        <v>1.4</v>
      </c>
      <c r="G130" s="78">
        <v>2.1</v>
      </c>
      <c r="H130" s="78">
        <v>4.5</v>
      </c>
      <c r="I130" s="78">
        <v>9.9</v>
      </c>
      <c r="J130" s="78">
        <v>7.4</v>
      </c>
      <c r="K130" s="78">
        <v>4.3</v>
      </c>
      <c r="L130" s="78">
        <v>550</v>
      </c>
      <c r="M130" s="78">
        <v>51</v>
      </c>
      <c r="N130" s="78">
        <v>3200</v>
      </c>
      <c r="O130" s="112">
        <v>0.3</v>
      </c>
    </row>
    <row r="131" spans="1:17">
      <c r="A131" s="198"/>
      <c r="B131" s="189"/>
      <c r="C131" s="77">
        <v>42185</v>
      </c>
      <c r="D131" s="57" t="s">
        <v>91</v>
      </c>
      <c r="E131" s="78">
        <v>12.814</v>
      </c>
      <c r="F131" s="78">
        <v>1.1000000000000001</v>
      </c>
      <c r="G131" s="78">
        <v>2</v>
      </c>
      <c r="H131" s="78">
        <v>3.8</v>
      </c>
      <c r="I131" s="78">
        <v>10</v>
      </c>
      <c r="J131" s="78">
        <v>7.3</v>
      </c>
      <c r="K131" s="78">
        <v>4.0999999999999996</v>
      </c>
      <c r="L131" s="78">
        <v>530</v>
      </c>
      <c r="M131" s="78">
        <v>53</v>
      </c>
      <c r="N131" s="78" t="s">
        <v>110</v>
      </c>
      <c r="O131" s="112">
        <v>0.3</v>
      </c>
    </row>
    <row r="132" spans="1:17">
      <c r="A132" s="198"/>
      <c r="B132" s="189"/>
      <c r="C132" s="77">
        <v>42284</v>
      </c>
      <c r="D132" s="57" t="s">
        <v>91</v>
      </c>
      <c r="E132" s="78">
        <v>13.401999999999999</v>
      </c>
      <c r="F132" s="78">
        <v>1.1000000000000001</v>
      </c>
      <c r="G132" s="78">
        <v>2.4</v>
      </c>
      <c r="H132" s="78"/>
      <c r="I132" s="78">
        <v>11</v>
      </c>
      <c r="J132" s="78"/>
      <c r="K132" s="78">
        <v>3.6</v>
      </c>
      <c r="L132" s="78">
        <v>550</v>
      </c>
      <c r="M132" s="78">
        <v>57</v>
      </c>
      <c r="N132" s="78" t="s">
        <v>85</v>
      </c>
      <c r="O132" s="112">
        <v>0.2</v>
      </c>
    </row>
    <row r="133" spans="1:17">
      <c r="A133" s="198"/>
      <c r="B133" s="189"/>
      <c r="C133" s="77">
        <v>42416</v>
      </c>
      <c r="D133" s="57" t="s">
        <v>91</v>
      </c>
      <c r="E133" s="78">
        <v>13.6</v>
      </c>
      <c r="F133" s="78">
        <v>1.2</v>
      </c>
      <c r="G133" s="78">
        <v>2.1</v>
      </c>
      <c r="H133" s="78">
        <v>3.7</v>
      </c>
      <c r="I133" s="78">
        <v>12</v>
      </c>
      <c r="J133" s="78">
        <v>7.6</v>
      </c>
      <c r="K133" s="78">
        <v>4.0999999999999996</v>
      </c>
      <c r="L133" s="78">
        <v>550</v>
      </c>
      <c r="M133" s="78">
        <v>55</v>
      </c>
      <c r="N133" s="78" t="s">
        <v>21</v>
      </c>
      <c r="O133" s="112">
        <v>4.5999999999999996</v>
      </c>
    </row>
    <row r="134" spans="1:17">
      <c r="A134" s="198"/>
      <c r="B134" s="189"/>
      <c r="C134" s="77">
        <v>42450</v>
      </c>
      <c r="D134" s="57" t="s">
        <v>91</v>
      </c>
      <c r="E134" s="78">
        <v>13.755000000000001</v>
      </c>
      <c r="F134" s="78">
        <v>0.9</v>
      </c>
      <c r="G134" s="78">
        <v>2.2000000000000002</v>
      </c>
      <c r="H134" s="78">
        <v>3.9</v>
      </c>
      <c r="I134" s="78">
        <v>13</v>
      </c>
      <c r="J134" s="78">
        <v>7.5</v>
      </c>
      <c r="K134" s="78">
        <v>4.9000000000000004</v>
      </c>
      <c r="L134" s="78">
        <v>620</v>
      </c>
      <c r="M134" s="78">
        <v>62</v>
      </c>
      <c r="N134" s="78" t="s">
        <v>21</v>
      </c>
      <c r="O134" s="112">
        <v>2.2000000000000002</v>
      </c>
    </row>
    <row r="135" spans="1:17">
      <c r="A135" s="198"/>
      <c r="B135" s="189"/>
      <c r="C135" s="77">
        <v>42555</v>
      </c>
      <c r="D135" s="57" t="s">
        <v>91</v>
      </c>
      <c r="E135" s="78">
        <v>13.444000000000001</v>
      </c>
      <c r="F135" s="78">
        <v>1.1000000000000001</v>
      </c>
      <c r="G135" s="78">
        <v>2.2000000000000002</v>
      </c>
      <c r="H135" s="78">
        <v>4.5</v>
      </c>
      <c r="I135" s="78">
        <v>14</v>
      </c>
      <c r="J135" s="78">
        <v>7.2</v>
      </c>
      <c r="K135" s="78">
        <v>4.3</v>
      </c>
      <c r="L135" s="78">
        <v>590</v>
      </c>
      <c r="M135" s="78">
        <v>55</v>
      </c>
      <c r="N135" s="78" t="s">
        <v>142</v>
      </c>
      <c r="O135" s="112">
        <v>0.8</v>
      </c>
      <c r="Q135" s="102">
        <v>200</v>
      </c>
    </row>
    <row r="136" spans="1:17">
      <c r="A136" s="198"/>
      <c r="B136" s="189"/>
      <c r="C136" s="77">
        <v>42655</v>
      </c>
      <c r="D136" s="57" t="s">
        <v>91</v>
      </c>
      <c r="E136" s="78">
        <v>13.5</v>
      </c>
      <c r="F136" s="78">
        <v>0.9</v>
      </c>
      <c r="G136" s="78">
        <v>2.1</v>
      </c>
      <c r="H136" s="78">
        <v>3.7</v>
      </c>
      <c r="I136" s="78">
        <v>12</v>
      </c>
      <c r="J136" s="78">
        <v>7.6</v>
      </c>
      <c r="K136" s="78">
        <v>4.2</v>
      </c>
      <c r="L136" s="78">
        <v>520</v>
      </c>
      <c r="M136" s="78">
        <v>54</v>
      </c>
      <c r="N136" s="78" t="s">
        <v>21</v>
      </c>
      <c r="O136" s="112">
        <v>0.2</v>
      </c>
      <c r="Q136" s="102">
        <v>20</v>
      </c>
    </row>
    <row r="137" spans="1:17">
      <c r="A137" s="198"/>
      <c r="B137" s="189"/>
      <c r="C137" s="77">
        <v>42871</v>
      </c>
      <c r="D137" s="77" t="s">
        <v>91</v>
      </c>
      <c r="E137" s="78">
        <v>12.911</v>
      </c>
      <c r="F137" s="78">
        <v>1.2</v>
      </c>
      <c r="G137" s="78">
        <v>2</v>
      </c>
      <c r="H137" s="78">
        <v>3.7</v>
      </c>
      <c r="I137" s="78">
        <v>11</v>
      </c>
      <c r="J137" s="78">
        <v>7.7</v>
      </c>
      <c r="K137" s="78">
        <v>3.7</v>
      </c>
      <c r="L137" s="78">
        <v>560</v>
      </c>
      <c r="M137" s="78">
        <v>57</v>
      </c>
      <c r="N137" s="78" t="s">
        <v>21</v>
      </c>
      <c r="O137" s="112">
        <v>0.2</v>
      </c>
      <c r="Q137" s="102">
        <v>20</v>
      </c>
    </row>
    <row r="138" spans="1:17">
      <c r="A138" s="198"/>
      <c r="B138" s="189"/>
      <c r="C138" s="77">
        <v>42906</v>
      </c>
      <c r="D138" s="77" t="s">
        <v>91</v>
      </c>
      <c r="E138" s="78">
        <v>12.955</v>
      </c>
      <c r="F138" s="78">
        <v>1.1000000000000001</v>
      </c>
      <c r="G138" s="78">
        <v>2.1</v>
      </c>
      <c r="H138" s="78">
        <v>3.8</v>
      </c>
      <c r="I138" s="78">
        <v>12</v>
      </c>
      <c r="J138" s="78">
        <v>7.3</v>
      </c>
      <c r="K138" s="78">
        <v>4.2</v>
      </c>
      <c r="L138" s="78">
        <v>500</v>
      </c>
      <c r="M138" s="78">
        <v>50</v>
      </c>
      <c r="N138" s="78" t="s">
        <v>21</v>
      </c>
      <c r="O138" s="112">
        <v>0.5</v>
      </c>
      <c r="Q138" s="102">
        <v>20</v>
      </c>
    </row>
    <row r="139" spans="1:17" ht="15.75" thickBot="1">
      <c r="A139" s="198"/>
      <c r="B139" s="189"/>
      <c r="C139" s="110">
        <v>43004</v>
      </c>
      <c r="D139" s="110" t="s">
        <v>91</v>
      </c>
      <c r="E139" s="102">
        <v>12.95</v>
      </c>
      <c r="F139" s="102">
        <v>1.2</v>
      </c>
      <c r="G139" s="102">
        <v>2</v>
      </c>
      <c r="H139" s="102">
        <v>4.0999999999999996</v>
      </c>
      <c r="I139" s="102">
        <v>11</v>
      </c>
      <c r="J139" s="102">
        <v>7.6</v>
      </c>
      <c r="K139" s="102">
        <v>3.8</v>
      </c>
      <c r="L139" s="102">
        <v>540</v>
      </c>
      <c r="M139" s="102">
        <v>52</v>
      </c>
      <c r="N139" s="102" t="s">
        <v>72</v>
      </c>
      <c r="O139" s="134">
        <v>0.4</v>
      </c>
      <c r="Q139" s="102"/>
    </row>
    <row r="140" spans="1:17" ht="15" customHeight="1">
      <c r="A140" s="198"/>
      <c r="B140" s="189"/>
      <c r="C140" s="182" t="s">
        <v>64</v>
      </c>
      <c r="D140" s="183"/>
      <c r="E140" s="156">
        <f>MIN(E135:E138)</f>
        <v>12.911</v>
      </c>
      <c r="F140" s="156">
        <f t="shared" ref="F140:O140" si="9">MIN(F135:F138)</f>
        <v>0.9</v>
      </c>
      <c r="G140" s="156">
        <f t="shared" si="9"/>
        <v>2</v>
      </c>
      <c r="H140" s="156">
        <f t="shared" si="9"/>
        <v>3.7</v>
      </c>
      <c r="I140" s="156">
        <f t="shared" si="9"/>
        <v>11</v>
      </c>
      <c r="J140" s="156">
        <f t="shared" si="9"/>
        <v>7.2</v>
      </c>
      <c r="K140" s="156">
        <f t="shared" si="9"/>
        <v>3.7</v>
      </c>
      <c r="L140" s="156">
        <f t="shared" si="9"/>
        <v>500</v>
      </c>
      <c r="M140" s="156">
        <f t="shared" si="9"/>
        <v>50</v>
      </c>
      <c r="N140" s="156" t="s">
        <v>21</v>
      </c>
      <c r="O140" s="157">
        <f t="shared" si="9"/>
        <v>0.2</v>
      </c>
    </row>
    <row r="141" spans="1:17" ht="15" customHeight="1">
      <c r="A141" s="198"/>
      <c r="B141" s="189"/>
      <c r="C141" s="186" t="s">
        <v>65</v>
      </c>
      <c r="D141" s="187"/>
      <c r="E141" s="158">
        <f>MAX(E135:E138)</f>
        <v>13.5</v>
      </c>
      <c r="F141" s="158">
        <f t="shared" ref="F141:O141" si="10">MAX(F135:F138)</f>
        <v>1.2</v>
      </c>
      <c r="G141" s="158">
        <f t="shared" si="10"/>
        <v>2.2000000000000002</v>
      </c>
      <c r="H141" s="158">
        <f t="shared" si="10"/>
        <v>4.5</v>
      </c>
      <c r="I141" s="158">
        <f t="shared" si="10"/>
        <v>14</v>
      </c>
      <c r="J141" s="158">
        <f t="shared" si="10"/>
        <v>7.7</v>
      </c>
      <c r="K141" s="158">
        <f t="shared" si="10"/>
        <v>4.3</v>
      </c>
      <c r="L141" s="158">
        <f t="shared" si="10"/>
        <v>590</v>
      </c>
      <c r="M141" s="158">
        <f t="shared" si="10"/>
        <v>57</v>
      </c>
      <c r="N141" s="158" t="s">
        <v>142</v>
      </c>
      <c r="O141" s="159">
        <f t="shared" si="10"/>
        <v>0.8</v>
      </c>
    </row>
    <row r="142" spans="1:17" ht="15.75" thickBot="1">
      <c r="A142" s="199"/>
      <c r="B142" s="190"/>
      <c r="C142" s="184" t="s">
        <v>66</v>
      </c>
      <c r="D142" s="185"/>
      <c r="E142" s="160">
        <f>AVERAGE(E135:E138)</f>
        <v>13.202500000000001</v>
      </c>
      <c r="F142" s="160">
        <f t="shared" ref="F142:O142" si="11">AVERAGE(F135:F138)</f>
        <v>1.0750000000000002</v>
      </c>
      <c r="G142" s="160">
        <f t="shared" si="11"/>
        <v>2.1</v>
      </c>
      <c r="H142" s="160">
        <f t="shared" si="11"/>
        <v>3.9249999999999998</v>
      </c>
      <c r="I142" s="160">
        <f t="shared" si="11"/>
        <v>12.25</v>
      </c>
      <c r="J142" s="160">
        <f t="shared" si="11"/>
        <v>7.45</v>
      </c>
      <c r="K142" s="160">
        <f t="shared" si="11"/>
        <v>4.0999999999999996</v>
      </c>
      <c r="L142" s="160">
        <f t="shared" si="11"/>
        <v>542.5</v>
      </c>
      <c r="M142" s="160">
        <f t="shared" si="11"/>
        <v>54</v>
      </c>
      <c r="N142" s="160" t="s">
        <v>151</v>
      </c>
      <c r="O142" s="161">
        <f t="shared" si="11"/>
        <v>0.42499999999999999</v>
      </c>
    </row>
    <row r="143" spans="1:17">
      <c r="A143" s="197" t="s">
        <v>39</v>
      </c>
      <c r="B143" s="188" t="s">
        <v>53</v>
      </c>
      <c r="C143" s="16"/>
      <c r="D143" s="17"/>
      <c r="E143" s="23"/>
      <c r="F143" s="58"/>
      <c r="G143" s="58"/>
      <c r="H143" s="58"/>
      <c r="I143" s="58"/>
      <c r="J143" s="59"/>
      <c r="K143" s="60"/>
      <c r="L143" s="61"/>
      <c r="M143" s="60"/>
      <c r="N143" s="16"/>
      <c r="O143" s="18"/>
    </row>
    <row r="144" spans="1:17">
      <c r="A144" s="198"/>
      <c r="B144" s="189"/>
      <c r="C144" s="77">
        <v>41226</v>
      </c>
      <c r="D144" s="77" t="s">
        <v>91</v>
      </c>
      <c r="E144" s="78">
        <v>15.75</v>
      </c>
      <c r="F144" s="78">
        <v>140</v>
      </c>
      <c r="G144" s="78">
        <v>16.3</v>
      </c>
      <c r="H144" s="78">
        <v>290</v>
      </c>
      <c r="I144" s="78">
        <v>6.5</v>
      </c>
      <c r="J144" s="78">
        <v>7.1</v>
      </c>
      <c r="K144" s="78">
        <v>18</v>
      </c>
      <c r="L144" s="78">
        <v>4100</v>
      </c>
      <c r="M144" s="78">
        <v>45</v>
      </c>
      <c r="N144" s="28">
        <v>70</v>
      </c>
      <c r="O144" s="38">
        <v>0.6</v>
      </c>
    </row>
    <row r="145" spans="1:17">
      <c r="A145" s="198" t="s">
        <v>38</v>
      </c>
      <c r="B145" s="189"/>
      <c r="C145" s="77">
        <v>41001</v>
      </c>
      <c r="D145" s="77" t="s">
        <v>91</v>
      </c>
      <c r="E145" s="78">
        <v>15.94</v>
      </c>
      <c r="F145" s="78">
        <v>140</v>
      </c>
      <c r="G145" s="78">
        <v>17.3</v>
      </c>
      <c r="H145" s="78">
        <v>280</v>
      </c>
      <c r="I145" s="78">
        <v>6.5</v>
      </c>
      <c r="J145" s="78">
        <v>6.6</v>
      </c>
      <c r="K145" s="78">
        <v>18</v>
      </c>
      <c r="L145" s="78">
        <v>4200</v>
      </c>
      <c r="M145" s="78">
        <v>47</v>
      </c>
      <c r="N145" s="28" t="s">
        <v>72</v>
      </c>
      <c r="O145" s="38" t="s">
        <v>20</v>
      </c>
    </row>
    <row r="146" spans="1:17">
      <c r="A146" s="198"/>
      <c r="B146" s="189"/>
      <c r="C146" s="77">
        <v>41491</v>
      </c>
      <c r="D146" s="77" t="s">
        <v>91</v>
      </c>
      <c r="E146" s="78">
        <v>15.938000000000001</v>
      </c>
      <c r="F146" s="78">
        <v>140</v>
      </c>
      <c r="G146" s="78">
        <v>18</v>
      </c>
      <c r="H146" s="78">
        <v>280</v>
      </c>
      <c r="I146" s="78">
        <v>6.2</v>
      </c>
      <c r="J146" s="78">
        <v>6.9</v>
      </c>
      <c r="K146" s="78">
        <v>22</v>
      </c>
      <c r="L146" s="78">
        <v>4500</v>
      </c>
      <c r="M146" s="78">
        <v>50</v>
      </c>
      <c r="N146" s="28" t="s">
        <v>72</v>
      </c>
      <c r="O146" s="38" t="s">
        <v>20</v>
      </c>
    </row>
    <row r="147" spans="1:17">
      <c r="A147" s="198"/>
      <c r="B147" s="189"/>
      <c r="C147" s="77">
        <v>41583</v>
      </c>
      <c r="D147" s="77" t="s">
        <v>91</v>
      </c>
      <c r="E147" s="78">
        <v>15.875999999999999</v>
      </c>
      <c r="F147" s="78">
        <v>160</v>
      </c>
      <c r="G147" s="78">
        <v>19</v>
      </c>
      <c r="H147" s="78">
        <v>330</v>
      </c>
      <c r="I147" s="78">
        <v>6.8</v>
      </c>
      <c r="J147" s="78">
        <v>8.3000000000000007</v>
      </c>
      <c r="K147" s="78">
        <v>18</v>
      </c>
      <c r="L147" s="78">
        <v>4300</v>
      </c>
      <c r="M147" s="78">
        <v>44</v>
      </c>
      <c r="N147" s="78" t="s">
        <v>85</v>
      </c>
      <c r="O147" s="38">
        <v>0.1</v>
      </c>
    </row>
    <row r="148" spans="1:17">
      <c r="A148" s="198"/>
      <c r="B148" s="189"/>
      <c r="C148" s="77">
        <v>41687</v>
      </c>
      <c r="D148" s="124" t="s">
        <v>91</v>
      </c>
      <c r="E148" s="78">
        <v>15.839</v>
      </c>
      <c r="F148" s="78">
        <v>160</v>
      </c>
      <c r="G148" s="78">
        <v>19</v>
      </c>
      <c r="H148" s="78">
        <v>320</v>
      </c>
      <c r="I148" s="78">
        <v>7.6</v>
      </c>
      <c r="J148" s="78">
        <v>6.9</v>
      </c>
      <c r="K148" s="78">
        <v>20</v>
      </c>
      <c r="L148" s="78">
        <v>5100</v>
      </c>
      <c r="M148" s="78">
        <v>52</v>
      </c>
      <c r="N148" s="78" t="s">
        <v>85</v>
      </c>
      <c r="O148" s="132" t="s">
        <v>71</v>
      </c>
    </row>
    <row r="149" spans="1:17">
      <c r="A149" s="198"/>
      <c r="B149" s="189"/>
      <c r="C149" s="77">
        <v>41801</v>
      </c>
      <c r="D149" s="124" t="s">
        <v>91</v>
      </c>
      <c r="E149" s="78">
        <v>15.989000000000001</v>
      </c>
      <c r="F149" s="78">
        <v>170</v>
      </c>
      <c r="G149" s="78">
        <v>18</v>
      </c>
      <c r="H149" s="78">
        <v>360</v>
      </c>
      <c r="I149" s="78">
        <v>6.8</v>
      </c>
      <c r="J149" s="78">
        <v>6.9</v>
      </c>
      <c r="K149" s="78">
        <v>19</v>
      </c>
      <c r="L149" s="78">
        <v>5400</v>
      </c>
      <c r="M149" s="78">
        <v>17</v>
      </c>
      <c r="N149" s="78">
        <v>2</v>
      </c>
      <c r="O149" s="132" t="s">
        <v>71</v>
      </c>
    </row>
    <row r="150" spans="1:17">
      <c r="A150" s="198"/>
      <c r="B150" s="189"/>
      <c r="C150" s="77">
        <v>41905</v>
      </c>
      <c r="D150" s="124" t="s">
        <v>91</v>
      </c>
      <c r="E150" s="78">
        <v>15.877000000000001</v>
      </c>
      <c r="F150" s="78">
        <v>180</v>
      </c>
      <c r="G150" s="78">
        <v>18</v>
      </c>
      <c r="H150" s="78">
        <v>430</v>
      </c>
      <c r="I150" s="78">
        <v>6.8</v>
      </c>
      <c r="J150" s="78">
        <v>6.9</v>
      </c>
      <c r="K150" s="78">
        <v>21</v>
      </c>
      <c r="L150" s="78">
        <v>5100</v>
      </c>
      <c r="M150" s="78">
        <v>51</v>
      </c>
      <c r="N150" s="78" t="s">
        <v>102</v>
      </c>
      <c r="O150" s="132">
        <v>0.05</v>
      </c>
    </row>
    <row r="151" spans="1:17">
      <c r="A151" s="198"/>
      <c r="B151" s="189"/>
      <c r="C151" s="77">
        <v>41983</v>
      </c>
      <c r="D151" s="124" t="s">
        <v>91</v>
      </c>
      <c r="E151" s="78">
        <v>15.891</v>
      </c>
      <c r="F151" s="78">
        <v>190</v>
      </c>
      <c r="G151" s="78">
        <v>19</v>
      </c>
      <c r="H151" s="78">
        <v>410</v>
      </c>
      <c r="I151" s="78">
        <v>6.9</v>
      </c>
      <c r="J151" s="78">
        <v>6.9</v>
      </c>
      <c r="K151" s="78">
        <v>20</v>
      </c>
      <c r="L151" s="78">
        <v>5900</v>
      </c>
      <c r="M151" s="78">
        <v>54</v>
      </c>
      <c r="N151" s="78" t="s">
        <v>72</v>
      </c>
      <c r="O151" s="132" t="s">
        <v>20</v>
      </c>
    </row>
    <row r="152" spans="1:17">
      <c r="A152" s="198" t="s">
        <v>39</v>
      </c>
      <c r="B152" s="189"/>
      <c r="C152" s="77">
        <v>42080</v>
      </c>
      <c r="D152" s="124" t="s">
        <v>91</v>
      </c>
      <c r="E152" s="78">
        <v>15.897</v>
      </c>
      <c r="F152" s="78">
        <v>150</v>
      </c>
      <c r="G152" s="78">
        <v>19</v>
      </c>
      <c r="H152" s="78">
        <v>350</v>
      </c>
      <c r="I152" s="78">
        <v>6.2</v>
      </c>
      <c r="J152" s="78">
        <v>7</v>
      </c>
      <c r="K152" s="78">
        <v>25</v>
      </c>
      <c r="L152" s="78">
        <v>4800</v>
      </c>
      <c r="M152" s="78">
        <v>49</v>
      </c>
      <c r="N152" s="78" t="s">
        <v>107</v>
      </c>
      <c r="O152" s="112" t="s">
        <v>20</v>
      </c>
    </row>
    <row r="153" spans="1:17">
      <c r="A153" s="198"/>
      <c r="B153" s="189"/>
      <c r="C153" s="77">
        <v>42185</v>
      </c>
      <c r="D153" s="124" t="s">
        <v>91</v>
      </c>
      <c r="E153" s="78">
        <v>15.372</v>
      </c>
      <c r="F153" s="78">
        <v>160</v>
      </c>
      <c r="G153" s="78">
        <v>18</v>
      </c>
      <c r="H153" s="78">
        <v>350</v>
      </c>
      <c r="I153" s="78">
        <v>6.3</v>
      </c>
      <c r="J153" s="78">
        <v>7.8</v>
      </c>
      <c r="K153" s="78">
        <v>25</v>
      </c>
      <c r="L153" s="78">
        <v>5000</v>
      </c>
      <c r="M153" s="78">
        <v>50</v>
      </c>
      <c r="N153" s="78" t="s">
        <v>111</v>
      </c>
      <c r="O153" s="112">
        <v>0.3</v>
      </c>
      <c r="Q153" s="78">
        <v>200</v>
      </c>
    </row>
    <row r="154" spans="1:17">
      <c r="A154" s="198"/>
      <c r="B154" s="189"/>
      <c r="C154" s="77">
        <v>42285</v>
      </c>
      <c r="D154" s="124" t="s">
        <v>91</v>
      </c>
      <c r="E154" s="78">
        <v>16</v>
      </c>
      <c r="F154" s="78">
        <v>140</v>
      </c>
      <c r="G154" s="78">
        <v>18</v>
      </c>
      <c r="H154" s="78"/>
      <c r="I154" s="78">
        <v>6.5</v>
      </c>
      <c r="J154" s="78"/>
      <c r="K154" s="78">
        <v>20</v>
      </c>
      <c r="L154" s="78">
        <v>4700</v>
      </c>
      <c r="M154" s="78">
        <v>50</v>
      </c>
      <c r="N154" s="78" t="s">
        <v>108</v>
      </c>
      <c r="O154" s="112" t="s">
        <v>20</v>
      </c>
      <c r="Q154">
        <v>20</v>
      </c>
    </row>
    <row r="155" spans="1:17">
      <c r="A155" s="198"/>
      <c r="B155" s="189"/>
      <c r="C155" s="77">
        <v>42416</v>
      </c>
      <c r="D155" s="124" t="s">
        <v>91</v>
      </c>
      <c r="E155" s="78">
        <v>16.13</v>
      </c>
      <c r="F155" s="78">
        <v>170</v>
      </c>
      <c r="G155" s="78">
        <v>21</v>
      </c>
      <c r="H155" s="78">
        <v>380</v>
      </c>
      <c r="I155" s="78">
        <v>5.9</v>
      </c>
      <c r="J155" s="78">
        <v>7.6</v>
      </c>
      <c r="K155" s="78">
        <v>25</v>
      </c>
      <c r="L155" s="78">
        <v>5400</v>
      </c>
      <c r="M155" s="78">
        <v>52</v>
      </c>
      <c r="N155" s="78" t="s">
        <v>21</v>
      </c>
      <c r="O155" s="112">
        <v>3.6</v>
      </c>
      <c r="Q155" s="78">
        <v>50</v>
      </c>
    </row>
    <row r="156" spans="1:17">
      <c r="A156" s="198"/>
      <c r="B156" s="189"/>
      <c r="C156" s="77">
        <v>42450</v>
      </c>
      <c r="D156" s="124" t="s">
        <v>91</v>
      </c>
      <c r="E156" s="78">
        <v>16.02</v>
      </c>
      <c r="F156" s="78">
        <v>180</v>
      </c>
      <c r="G156" s="78">
        <v>21</v>
      </c>
      <c r="H156" s="78">
        <v>390</v>
      </c>
      <c r="I156" s="78">
        <v>6</v>
      </c>
      <c r="J156" s="78">
        <v>7.5</v>
      </c>
      <c r="K156" s="78">
        <v>31</v>
      </c>
      <c r="L156" s="78">
        <v>6100</v>
      </c>
      <c r="M156" s="78">
        <v>58</v>
      </c>
      <c r="N156" s="78" t="s">
        <v>21</v>
      </c>
      <c r="O156" s="112">
        <v>1.5</v>
      </c>
      <c r="Q156" s="78">
        <v>20</v>
      </c>
    </row>
    <row r="157" spans="1:17">
      <c r="A157" s="198"/>
      <c r="B157" s="189"/>
      <c r="C157" s="77">
        <v>42555</v>
      </c>
      <c r="D157" s="124" t="s">
        <v>91</v>
      </c>
      <c r="E157" s="78">
        <v>15.93</v>
      </c>
      <c r="F157" s="78">
        <v>170</v>
      </c>
      <c r="G157" s="78">
        <v>18</v>
      </c>
      <c r="H157" s="78">
        <v>380</v>
      </c>
      <c r="I157" s="78">
        <v>6.5</v>
      </c>
      <c r="J157" s="78">
        <v>7.1</v>
      </c>
      <c r="K157" s="78">
        <v>24</v>
      </c>
      <c r="L157" s="78">
        <v>5400</v>
      </c>
      <c r="M157" s="78">
        <v>52</v>
      </c>
      <c r="N157" s="78" t="s">
        <v>142</v>
      </c>
      <c r="O157" s="112">
        <v>0.8</v>
      </c>
    </row>
    <row r="158" spans="1:17">
      <c r="A158" s="198"/>
      <c r="B158" s="189"/>
      <c r="C158" s="77">
        <v>42655</v>
      </c>
      <c r="D158" s="124" t="s">
        <v>91</v>
      </c>
      <c r="E158" s="78">
        <v>15.848000000000001</v>
      </c>
      <c r="F158" s="78">
        <v>190</v>
      </c>
      <c r="G158" s="78">
        <v>20</v>
      </c>
      <c r="H158" s="78">
        <v>390</v>
      </c>
      <c r="I158" s="78">
        <v>5.6</v>
      </c>
      <c r="J158" s="78">
        <v>7.3</v>
      </c>
      <c r="K158" s="78">
        <v>28</v>
      </c>
      <c r="L158" s="78">
        <v>5000</v>
      </c>
      <c r="M158" s="78">
        <v>47</v>
      </c>
      <c r="N158" s="78" t="s">
        <v>21</v>
      </c>
      <c r="O158" s="112">
        <v>0.2</v>
      </c>
    </row>
    <row r="159" spans="1:17">
      <c r="A159" s="198"/>
      <c r="B159" s="189"/>
      <c r="C159" s="77">
        <v>42871</v>
      </c>
      <c r="D159" s="77" t="s">
        <v>91</v>
      </c>
      <c r="E159" s="78">
        <v>15.935</v>
      </c>
      <c r="F159" s="78">
        <v>170</v>
      </c>
      <c r="G159" s="78">
        <v>18</v>
      </c>
      <c r="H159" s="78">
        <v>340</v>
      </c>
      <c r="I159" s="78">
        <v>5.7</v>
      </c>
      <c r="J159" s="78">
        <v>7</v>
      </c>
      <c r="K159" s="78">
        <v>23</v>
      </c>
      <c r="L159" s="78">
        <v>5700</v>
      </c>
      <c r="M159" s="78">
        <v>57</v>
      </c>
      <c r="N159" s="78">
        <v>50</v>
      </c>
      <c r="O159" s="112">
        <v>0.8</v>
      </c>
    </row>
    <row r="160" spans="1:17">
      <c r="A160" s="198"/>
      <c r="B160" s="189"/>
      <c r="C160" s="77">
        <v>42906</v>
      </c>
      <c r="D160" s="77" t="s">
        <v>91</v>
      </c>
      <c r="E160" s="78">
        <v>16</v>
      </c>
      <c r="F160" s="78">
        <v>200</v>
      </c>
      <c r="G160" s="78">
        <v>21</v>
      </c>
      <c r="H160" s="78">
        <v>420</v>
      </c>
      <c r="I160" s="78">
        <v>5.5</v>
      </c>
      <c r="J160" s="78">
        <v>7.1</v>
      </c>
      <c r="K160" s="78">
        <v>29</v>
      </c>
      <c r="L160" s="78">
        <v>5700</v>
      </c>
      <c r="M160" s="78">
        <v>53</v>
      </c>
      <c r="N160" s="78" t="s">
        <v>21</v>
      </c>
      <c r="O160" s="112">
        <v>0.3</v>
      </c>
    </row>
    <row r="161" spans="1:21" ht="15.75" thickBot="1">
      <c r="A161" s="198"/>
      <c r="B161" s="189"/>
      <c r="C161" s="110">
        <v>43004</v>
      </c>
      <c r="D161" s="110" t="s">
        <v>91</v>
      </c>
      <c r="E161" s="102">
        <v>15.974</v>
      </c>
      <c r="F161" s="102">
        <v>220</v>
      </c>
      <c r="G161" s="102">
        <v>22</v>
      </c>
      <c r="H161" s="102">
        <v>450</v>
      </c>
      <c r="I161" s="102">
        <v>5</v>
      </c>
      <c r="J161" s="102">
        <v>7</v>
      </c>
      <c r="K161" s="102">
        <v>28</v>
      </c>
      <c r="L161" s="102">
        <v>5300</v>
      </c>
      <c r="M161" s="102">
        <v>47</v>
      </c>
      <c r="N161" s="102" t="s">
        <v>72</v>
      </c>
      <c r="O161" s="134">
        <v>0.3</v>
      </c>
    </row>
    <row r="162" spans="1:21" ht="15" customHeight="1">
      <c r="A162" s="198"/>
      <c r="B162" s="189"/>
      <c r="C162" s="182" t="s">
        <v>64</v>
      </c>
      <c r="D162" s="183"/>
      <c r="E162" s="156">
        <f>MIN(E157:E160)</f>
        <v>15.848000000000001</v>
      </c>
      <c r="F162" s="156">
        <f t="shared" ref="F162:O162" si="12">MIN(F157:F160)</f>
        <v>170</v>
      </c>
      <c r="G162" s="156">
        <f t="shared" si="12"/>
        <v>18</v>
      </c>
      <c r="H162" s="156">
        <f t="shared" si="12"/>
        <v>340</v>
      </c>
      <c r="I162" s="156">
        <f t="shared" si="12"/>
        <v>5.5</v>
      </c>
      <c r="J162" s="156">
        <f t="shared" si="12"/>
        <v>7</v>
      </c>
      <c r="K162" s="156">
        <f t="shared" si="12"/>
        <v>23</v>
      </c>
      <c r="L162" s="156">
        <f t="shared" si="12"/>
        <v>5000</v>
      </c>
      <c r="M162" s="156">
        <f t="shared" si="12"/>
        <v>47</v>
      </c>
      <c r="N162" s="156" t="s">
        <v>21</v>
      </c>
      <c r="O162" s="157">
        <f t="shared" si="12"/>
        <v>0.2</v>
      </c>
    </row>
    <row r="163" spans="1:21" ht="15" customHeight="1">
      <c r="A163" s="198"/>
      <c r="B163" s="189"/>
      <c r="C163" s="186" t="s">
        <v>65</v>
      </c>
      <c r="D163" s="187"/>
      <c r="E163" s="158">
        <f>MAX(E157:E160)</f>
        <v>16</v>
      </c>
      <c r="F163" s="158">
        <f t="shared" ref="F163:O163" si="13">MAX(F157:F160)</f>
        <v>200</v>
      </c>
      <c r="G163" s="158">
        <f t="shared" si="13"/>
        <v>21</v>
      </c>
      <c r="H163" s="158">
        <f t="shared" si="13"/>
        <v>420</v>
      </c>
      <c r="I163" s="158">
        <f t="shared" si="13"/>
        <v>6.5</v>
      </c>
      <c r="J163" s="158">
        <f t="shared" si="13"/>
        <v>7.3</v>
      </c>
      <c r="K163" s="158">
        <f t="shared" si="13"/>
        <v>29</v>
      </c>
      <c r="L163" s="158">
        <f t="shared" si="13"/>
        <v>5700</v>
      </c>
      <c r="M163" s="158">
        <f t="shared" si="13"/>
        <v>57</v>
      </c>
      <c r="N163" s="158" t="s">
        <v>142</v>
      </c>
      <c r="O163" s="159">
        <f t="shared" si="13"/>
        <v>0.8</v>
      </c>
    </row>
    <row r="164" spans="1:21" ht="15.75" thickBot="1">
      <c r="A164" s="199"/>
      <c r="B164" s="190"/>
      <c r="C164" s="184" t="s">
        <v>66</v>
      </c>
      <c r="D164" s="185"/>
      <c r="E164" s="160">
        <f>AVERAGE(E157:E160)</f>
        <v>15.92825</v>
      </c>
      <c r="F164" s="160">
        <f t="shared" ref="F164:O164" si="14">AVERAGE(F157:F160)</f>
        <v>182.5</v>
      </c>
      <c r="G164" s="160">
        <f t="shared" si="14"/>
        <v>19.25</v>
      </c>
      <c r="H164" s="160">
        <f t="shared" si="14"/>
        <v>382.5</v>
      </c>
      <c r="I164" s="160">
        <f t="shared" si="14"/>
        <v>5.8250000000000002</v>
      </c>
      <c r="J164" s="160">
        <f t="shared" si="14"/>
        <v>7.125</v>
      </c>
      <c r="K164" s="160">
        <f t="shared" si="14"/>
        <v>26</v>
      </c>
      <c r="L164" s="160">
        <f t="shared" si="14"/>
        <v>5450</v>
      </c>
      <c r="M164" s="160">
        <f t="shared" si="14"/>
        <v>52.25</v>
      </c>
      <c r="N164" s="160" t="s">
        <v>154</v>
      </c>
      <c r="O164" s="161">
        <f t="shared" si="14"/>
        <v>0.52500000000000002</v>
      </c>
    </row>
    <row r="165" spans="1:21" ht="15.75">
      <c r="A165" s="8"/>
      <c r="B165" s="8"/>
      <c r="C165" s="9"/>
      <c r="D165" s="9"/>
      <c r="E165" s="8"/>
      <c r="F165" s="56"/>
      <c r="G165" s="56"/>
      <c r="H165" s="56"/>
      <c r="I165" s="56"/>
      <c r="J165" s="56"/>
      <c r="K165" s="56"/>
      <c r="L165" s="56"/>
      <c r="M165" s="56"/>
      <c r="N165" s="8"/>
      <c r="O165" s="8"/>
    </row>
    <row r="167" spans="1:21">
      <c r="A167" s="177" t="s">
        <v>95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</row>
    <row r="168" spans="1:21" ht="16.5" thickBot="1">
      <c r="A168" s="1"/>
      <c r="B168" s="1"/>
      <c r="C168" s="2"/>
      <c r="D168" s="2"/>
      <c r="E168" s="1"/>
      <c r="F168" s="53"/>
      <c r="G168" s="53"/>
      <c r="H168" s="53"/>
      <c r="I168" s="53"/>
      <c r="J168" s="53"/>
      <c r="K168" s="53"/>
      <c r="L168" s="53"/>
      <c r="M168" s="53"/>
      <c r="N168" s="3"/>
      <c r="O168" s="3"/>
      <c r="P168" s="3"/>
      <c r="Q168" s="3"/>
      <c r="R168" s="3"/>
      <c r="S168" s="3"/>
    </row>
    <row r="169" spans="1:21" ht="75.75" thickBot="1">
      <c r="A169" s="43" t="s">
        <v>3</v>
      </c>
      <c r="B169" s="44" t="s">
        <v>67</v>
      </c>
      <c r="C169" s="44" t="s">
        <v>4</v>
      </c>
      <c r="D169" s="44" t="s">
        <v>90</v>
      </c>
      <c r="E169" s="44" t="s">
        <v>22</v>
      </c>
      <c r="F169" s="55" t="s">
        <v>23</v>
      </c>
      <c r="G169" s="55" t="s">
        <v>24</v>
      </c>
      <c r="H169" s="55" t="s">
        <v>25</v>
      </c>
      <c r="I169" s="55" t="s">
        <v>26</v>
      </c>
      <c r="J169" s="55" t="s">
        <v>27</v>
      </c>
      <c r="K169" s="55" t="s">
        <v>28</v>
      </c>
      <c r="L169" s="55" t="s">
        <v>29</v>
      </c>
      <c r="M169" s="55" t="s">
        <v>30</v>
      </c>
      <c r="N169" s="44" t="s">
        <v>31</v>
      </c>
      <c r="O169" s="44" t="s">
        <v>6</v>
      </c>
      <c r="P169" s="44" t="s">
        <v>32</v>
      </c>
      <c r="Q169" s="44" t="s">
        <v>15</v>
      </c>
      <c r="R169" s="44" t="s">
        <v>8</v>
      </c>
      <c r="S169" s="44" t="s">
        <v>33</v>
      </c>
      <c r="T169" s="44" t="s">
        <v>123</v>
      </c>
      <c r="U169" s="81" t="s">
        <v>124</v>
      </c>
    </row>
    <row r="170" spans="1:21" ht="15.75" customHeight="1" thickBot="1">
      <c r="A170" s="178" t="s">
        <v>112</v>
      </c>
      <c r="B170" s="179"/>
      <c r="C170" s="179"/>
      <c r="D170" s="180"/>
      <c r="E170" s="87" t="s">
        <v>113</v>
      </c>
      <c r="F170" s="87" t="s">
        <v>114</v>
      </c>
      <c r="G170" s="87" t="s">
        <v>114</v>
      </c>
      <c r="H170" s="87" t="s">
        <v>114</v>
      </c>
      <c r="I170" s="87" t="s">
        <v>115</v>
      </c>
      <c r="J170" s="87" t="s">
        <v>115</v>
      </c>
      <c r="K170" s="87" t="s">
        <v>115</v>
      </c>
      <c r="L170" s="87" t="s">
        <v>115</v>
      </c>
      <c r="M170" s="87" t="s">
        <v>115</v>
      </c>
      <c r="N170" s="87" t="s">
        <v>114</v>
      </c>
      <c r="O170" s="87" t="s">
        <v>113</v>
      </c>
      <c r="P170" s="87" t="s">
        <v>115</v>
      </c>
      <c r="Q170" s="88" t="s">
        <v>116</v>
      </c>
      <c r="R170" s="87" t="s">
        <v>113</v>
      </c>
      <c r="S170" s="87" t="s">
        <v>114</v>
      </c>
      <c r="T170" s="87"/>
      <c r="U170" s="89" t="s">
        <v>117</v>
      </c>
    </row>
    <row r="171" spans="1:21">
      <c r="A171" s="203" t="s">
        <v>40</v>
      </c>
      <c r="B171" s="82" t="s">
        <v>50</v>
      </c>
      <c r="C171" s="83">
        <v>40616</v>
      </c>
      <c r="D171" s="83" t="s">
        <v>68</v>
      </c>
      <c r="E171" s="84">
        <v>4097</v>
      </c>
      <c r="F171" s="85">
        <v>41</v>
      </c>
      <c r="G171" s="85">
        <v>8.8000000000000007</v>
      </c>
      <c r="H171" s="85">
        <v>170</v>
      </c>
      <c r="I171" s="85" t="s">
        <v>96</v>
      </c>
      <c r="J171" s="85">
        <v>4.7</v>
      </c>
      <c r="K171" s="85">
        <v>1.9</v>
      </c>
      <c r="L171" s="85">
        <v>2.1</v>
      </c>
      <c r="M171" s="85">
        <v>0.12</v>
      </c>
      <c r="N171" s="84">
        <v>1.4</v>
      </c>
      <c r="O171" s="84">
        <v>1000</v>
      </c>
      <c r="P171" s="86">
        <v>1.1000000000000001</v>
      </c>
      <c r="Q171" s="84">
        <v>6.3</v>
      </c>
      <c r="R171" s="84">
        <v>420</v>
      </c>
      <c r="S171" s="85">
        <v>12.6</v>
      </c>
      <c r="T171" s="85"/>
      <c r="U171" s="85"/>
    </row>
    <row r="172" spans="1:21">
      <c r="A172" s="201"/>
      <c r="B172" s="12" t="s">
        <v>50</v>
      </c>
      <c r="C172" s="4">
        <v>41226</v>
      </c>
      <c r="D172" s="4" t="s">
        <v>68</v>
      </c>
      <c r="E172" s="5">
        <v>62</v>
      </c>
      <c r="F172" s="10">
        <v>74</v>
      </c>
      <c r="G172" s="10">
        <v>7.3</v>
      </c>
      <c r="H172" s="10">
        <v>190</v>
      </c>
      <c r="I172" s="10" t="s">
        <v>34</v>
      </c>
      <c r="J172" s="10">
        <v>3.8</v>
      </c>
      <c r="K172" s="10">
        <v>1.6</v>
      </c>
      <c r="L172" s="10">
        <v>1.5</v>
      </c>
      <c r="M172" s="10">
        <v>0.47</v>
      </c>
      <c r="N172" s="5">
        <v>6.4</v>
      </c>
      <c r="O172" s="5">
        <v>970</v>
      </c>
      <c r="P172" s="11">
        <v>1.6</v>
      </c>
      <c r="Q172" s="5">
        <v>7.8</v>
      </c>
      <c r="R172" s="5">
        <v>310</v>
      </c>
      <c r="S172" s="10">
        <v>2.7</v>
      </c>
      <c r="T172" s="10"/>
      <c r="U172" s="10"/>
    </row>
    <row r="173" spans="1:21" s="52" customFormat="1">
      <c r="A173" s="201"/>
      <c r="B173" s="12" t="s">
        <v>50</v>
      </c>
      <c r="C173" s="4">
        <v>41687</v>
      </c>
      <c r="D173" s="4" t="s">
        <v>68</v>
      </c>
      <c r="E173" s="10">
        <v>92</v>
      </c>
      <c r="F173" s="10">
        <v>90</v>
      </c>
      <c r="G173" s="10">
        <v>10</v>
      </c>
      <c r="H173" s="10">
        <v>270</v>
      </c>
      <c r="I173" s="10" t="s">
        <v>34</v>
      </c>
      <c r="J173" s="10">
        <v>5.2</v>
      </c>
      <c r="K173" s="10">
        <v>2</v>
      </c>
      <c r="L173" s="10">
        <v>2.4</v>
      </c>
      <c r="M173" s="10">
        <v>0.73</v>
      </c>
      <c r="N173" s="10">
        <v>7.1</v>
      </c>
      <c r="O173" s="10">
        <v>1300</v>
      </c>
      <c r="P173" s="65">
        <v>1.7</v>
      </c>
      <c r="Q173" s="10">
        <v>7</v>
      </c>
      <c r="R173" s="10">
        <v>540</v>
      </c>
      <c r="S173" s="10"/>
      <c r="T173" s="10"/>
      <c r="U173" s="10">
        <v>3800</v>
      </c>
    </row>
    <row r="174" spans="1:21" s="52" customFormat="1">
      <c r="A174" s="201"/>
      <c r="B174" s="12" t="s">
        <v>50</v>
      </c>
      <c r="C174" s="4">
        <v>42081</v>
      </c>
      <c r="D174" s="4" t="s">
        <v>68</v>
      </c>
      <c r="E174" s="10">
        <v>87</v>
      </c>
      <c r="F174" s="10">
        <v>59</v>
      </c>
      <c r="G174" s="10">
        <v>5.3</v>
      </c>
      <c r="H174" s="10">
        <v>530</v>
      </c>
      <c r="I174" s="10" t="s">
        <v>34</v>
      </c>
      <c r="J174" s="138">
        <v>2.7</v>
      </c>
      <c r="K174" s="138">
        <v>1.1000000000000001</v>
      </c>
      <c r="L174" s="138">
        <v>1.2</v>
      </c>
      <c r="M174" s="10">
        <v>0.25</v>
      </c>
      <c r="N174" s="10">
        <v>5</v>
      </c>
      <c r="O174" s="10">
        <v>1600</v>
      </c>
      <c r="P174" s="65">
        <v>1.5</v>
      </c>
      <c r="Q174" s="138">
        <v>7.4</v>
      </c>
      <c r="R174" s="10">
        <v>370</v>
      </c>
      <c r="S174" s="10"/>
      <c r="T174" s="10">
        <v>69</v>
      </c>
      <c r="U174" s="10"/>
    </row>
    <row r="175" spans="1:21" s="52" customFormat="1">
      <c r="A175" s="201"/>
      <c r="B175" s="12" t="s">
        <v>50</v>
      </c>
      <c r="C175" s="4">
        <v>42416</v>
      </c>
      <c r="D175" s="4" t="s">
        <v>68</v>
      </c>
      <c r="E175" s="10">
        <v>170</v>
      </c>
      <c r="F175" s="10">
        <v>100</v>
      </c>
      <c r="G175" s="10">
        <v>10</v>
      </c>
      <c r="H175" s="10">
        <v>940</v>
      </c>
      <c r="I175" s="10" t="s">
        <v>34</v>
      </c>
      <c r="J175" s="138">
        <v>4.9000000000000004</v>
      </c>
      <c r="K175" s="138">
        <v>2.4</v>
      </c>
      <c r="L175" s="138">
        <v>2.5</v>
      </c>
      <c r="M175" s="10">
        <v>0.24</v>
      </c>
      <c r="N175" s="10">
        <v>2</v>
      </c>
      <c r="O175" s="10">
        <v>1400</v>
      </c>
      <c r="P175" s="65">
        <v>1.5</v>
      </c>
      <c r="Q175" s="138">
        <v>7.9</v>
      </c>
      <c r="R175" s="10">
        <v>570</v>
      </c>
      <c r="S175" s="10">
        <v>400</v>
      </c>
      <c r="T175" s="10">
        <v>67</v>
      </c>
      <c r="U175" s="10">
        <v>4000</v>
      </c>
    </row>
    <row r="176" spans="1:21" s="52" customFormat="1">
      <c r="A176" s="202"/>
      <c r="B176" s="92" t="s">
        <v>52</v>
      </c>
      <c r="C176" s="90">
        <v>42906</v>
      </c>
      <c r="D176" s="90" t="s">
        <v>68</v>
      </c>
      <c r="E176" s="93">
        <v>110</v>
      </c>
      <c r="F176" s="93">
        <v>75</v>
      </c>
      <c r="G176" s="93">
        <v>11</v>
      </c>
      <c r="H176" s="93">
        <v>310</v>
      </c>
      <c r="I176" s="93" t="s">
        <v>34</v>
      </c>
      <c r="J176" s="91">
        <v>4.9000000000000004</v>
      </c>
      <c r="K176" s="91">
        <v>2.4</v>
      </c>
      <c r="L176" s="91">
        <v>2.6</v>
      </c>
      <c r="M176" s="93">
        <v>0.65</v>
      </c>
      <c r="N176" s="93">
        <v>6</v>
      </c>
      <c r="O176" s="93">
        <v>1200</v>
      </c>
      <c r="P176" s="94">
        <v>1.4</v>
      </c>
      <c r="Q176" s="91">
        <v>7.2</v>
      </c>
      <c r="R176" s="93">
        <v>570</v>
      </c>
      <c r="S176" s="93">
        <v>320</v>
      </c>
      <c r="T176" s="93">
        <v>53</v>
      </c>
      <c r="U176" s="93">
        <v>4000</v>
      </c>
    </row>
    <row r="177" spans="1:53">
      <c r="A177" s="200" t="s">
        <v>41</v>
      </c>
      <c r="B177" s="12" t="s">
        <v>51</v>
      </c>
      <c r="C177" s="4">
        <v>40616</v>
      </c>
      <c r="D177" s="4" t="s">
        <v>68</v>
      </c>
      <c r="E177" s="5">
        <v>3184</v>
      </c>
      <c r="F177" s="10">
        <v>31</v>
      </c>
      <c r="G177" s="10">
        <v>8</v>
      </c>
      <c r="H177" s="10">
        <v>95</v>
      </c>
      <c r="I177" s="10" t="s">
        <v>96</v>
      </c>
      <c r="J177" s="10">
        <v>4.3</v>
      </c>
      <c r="K177" s="10">
        <v>1.4</v>
      </c>
      <c r="L177" s="10">
        <v>2.2000000000000002</v>
      </c>
      <c r="M177" s="10">
        <v>0.84</v>
      </c>
      <c r="N177" s="5">
        <v>1.1000000000000001</v>
      </c>
      <c r="O177" s="5">
        <v>990</v>
      </c>
      <c r="P177" s="11">
        <v>0.9</v>
      </c>
      <c r="Q177" s="5">
        <v>6.3</v>
      </c>
      <c r="R177" s="5">
        <v>320</v>
      </c>
      <c r="S177" s="10">
        <v>32</v>
      </c>
      <c r="T177" s="10"/>
      <c r="U177" s="10"/>
    </row>
    <row r="178" spans="1:53">
      <c r="A178" s="201"/>
      <c r="B178" s="12" t="s">
        <v>51</v>
      </c>
      <c r="C178" s="4">
        <v>41225</v>
      </c>
      <c r="D178" s="4" t="s">
        <v>68</v>
      </c>
      <c r="E178" s="5">
        <v>65</v>
      </c>
      <c r="F178" s="10">
        <v>58</v>
      </c>
      <c r="G178" s="10">
        <v>8.8000000000000007</v>
      </c>
      <c r="H178" s="10">
        <v>160</v>
      </c>
      <c r="I178" s="10" t="s">
        <v>34</v>
      </c>
      <c r="J178" s="10">
        <v>4.9000000000000004</v>
      </c>
      <c r="K178" s="10">
        <v>1.7</v>
      </c>
      <c r="L178" s="10">
        <v>1.9</v>
      </c>
      <c r="M178" s="10">
        <v>0.46</v>
      </c>
      <c r="N178" s="5">
        <v>5.3</v>
      </c>
      <c r="O178" s="5">
        <v>810</v>
      </c>
      <c r="P178" s="11">
        <v>1.4</v>
      </c>
      <c r="Q178" s="5">
        <v>7.9</v>
      </c>
      <c r="R178" s="5">
        <v>350</v>
      </c>
      <c r="S178" s="10">
        <v>3</v>
      </c>
      <c r="T178" s="10"/>
      <c r="U178" s="10"/>
    </row>
    <row r="179" spans="1:53" s="52" customFormat="1">
      <c r="A179" s="201"/>
      <c r="B179" s="12" t="s">
        <v>51</v>
      </c>
      <c r="C179" s="4">
        <v>41688</v>
      </c>
      <c r="D179" s="4" t="s">
        <v>68</v>
      </c>
      <c r="E179" s="10">
        <v>97</v>
      </c>
      <c r="F179" s="10">
        <v>83</v>
      </c>
      <c r="G179" s="10">
        <v>11</v>
      </c>
      <c r="H179" s="10">
        <v>190</v>
      </c>
      <c r="I179" s="10" t="s">
        <v>34</v>
      </c>
      <c r="J179" s="10">
        <v>6.1</v>
      </c>
      <c r="K179" s="10">
        <v>2.2999999999999998</v>
      </c>
      <c r="L179" s="10">
        <v>2.4</v>
      </c>
      <c r="M179" s="10">
        <v>0.67</v>
      </c>
      <c r="N179" s="10">
        <v>5.8</v>
      </c>
      <c r="O179" s="10">
        <v>1100</v>
      </c>
      <c r="P179" s="65">
        <v>1.8</v>
      </c>
      <c r="Q179" s="10">
        <v>7.4</v>
      </c>
      <c r="R179" s="10">
        <v>500</v>
      </c>
      <c r="S179" s="10"/>
      <c r="T179" s="10"/>
      <c r="U179" s="10">
        <v>3900</v>
      </c>
    </row>
    <row r="180" spans="1:53" s="52" customFormat="1">
      <c r="A180" s="201"/>
      <c r="B180" s="12" t="s">
        <v>51</v>
      </c>
      <c r="C180" s="4">
        <v>42080</v>
      </c>
      <c r="D180" s="4" t="s">
        <v>68</v>
      </c>
      <c r="E180" s="10">
        <v>91</v>
      </c>
      <c r="F180" s="10">
        <v>63</v>
      </c>
      <c r="G180" s="10">
        <v>12</v>
      </c>
      <c r="H180" s="10">
        <v>330</v>
      </c>
      <c r="I180" s="10" t="s">
        <v>34</v>
      </c>
      <c r="J180" s="138">
        <v>5.8</v>
      </c>
      <c r="K180" s="138">
        <v>2.2999999999999998</v>
      </c>
      <c r="L180" s="138">
        <v>3.6</v>
      </c>
      <c r="M180" s="10">
        <v>0.15</v>
      </c>
      <c r="N180" s="10">
        <v>1</v>
      </c>
      <c r="O180" s="10">
        <v>960</v>
      </c>
      <c r="P180" s="65">
        <v>1.6</v>
      </c>
      <c r="Q180" s="138">
        <v>7.7</v>
      </c>
      <c r="R180" s="10">
        <v>470</v>
      </c>
      <c r="S180" s="10"/>
      <c r="T180" s="10">
        <v>88</v>
      </c>
      <c r="U180" s="10"/>
    </row>
    <row r="181" spans="1:53" s="52" customFormat="1">
      <c r="A181" s="201"/>
      <c r="B181" s="12" t="s">
        <v>51</v>
      </c>
      <c r="C181" s="4">
        <v>42416</v>
      </c>
      <c r="D181" s="4" t="s">
        <v>68</v>
      </c>
      <c r="E181" s="10">
        <v>110</v>
      </c>
      <c r="F181" s="10">
        <v>68</v>
      </c>
      <c r="G181" s="10">
        <v>10</v>
      </c>
      <c r="H181" s="10">
        <v>420</v>
      </c>
      <c r="I181" s="10" t="s">
        <v>34</v>
      </c>
      <c r="J181" s="138">
        <v>5.4</v>
      </c>
      <c r="K181" s="138">
        <v>2.4</v>
      </c>
      <c r="L181" s="138">
        <v>2.2000000000000002</v>
      </c>
      <c r="M181" s="10">
        <v>0.37</v>
      </c>
      <c r="N181" s="10">
        <v>4</v>
      </c>
      <c r="O181" s="10">
        <v>1300</v>
      </c>
      <c r="P181" s="65">
        <v>1.7</v>
      </c>
      <c r="Q181" s="138">
        <v>7.4</v>
      </c>
      <c r="R181" s="10">
        <v>530</v>
      </c>
      <c r="S181" s="10">
        <v>360</v>
      </c>
      <c r="T181" s="10">
        <v>61</v>
      </c>
      <c r="U181" s="10">
        <v>3600</v>
      </c>
    </row>
    <row r="182" spans="1:53" s="52" customFormat="1">
      <c r="A182" s="202"/>
      <c r="B182" s="92" t="s">
        <v>52</v>
      </c>
      <c r="C182" s="90">
        <v>42906</v>
      </c>
      <c r="D182" s="90" t="s">
        <v>68</v>
      </c>
      <c r="E182" s="93">
        <v>95</v>
      </c>
      <c r="F182" s="93">
        <v>78</v>
      </c>
      <c r="G182" s="93">
        <v>12</v>
      </c>
      <c r="H182" s="93">
        <v>190</v>
      </c>
      <c r="I182" s="93" t="s">
        <v>34</v>
      </c>
      <c r="J182" s="91">
        <v>5.9</v>
      </c>
      <c r="K182" s="91">
        <v>2.5</v>
      </c>
      <c r="L182" s="91">
        <v>2.8</v>
      </c>
      <c r="M182" s="93">
        <v>0.6</v>
      </c>
      <c r="N182" s="93">
        <v>5</v>
      </c>
      <c r="O182" s="93">
        <v>1400</v>
      </c>
      <c r="P182" s="94">
        <v>1.7</v>
      </c>
      <c r="Q182" s="91">
        <v>7.2</v>
      </c>
      <c r="R182" s="93">
        <v>530</v>
      </c>
      <c r="S182" s="93">
        <v>370</v>
      </c>
      <c r="T182" s="93">
        <v>64</v>
      </c>
      <c r="U182" s="93">
        <v>3600</v>
      </c>
    </row>
    <row r="183" spans="1:53">
      <c r="A183" s="200" t="s">
        <v>42</v>
      </c>
      <c r="B183" s="12" t="s">
        <v>52</v>
      </c>
      <c r="C183" s="4">
        <v>40616</v>
      </c>
      <c r="D183" s="4" t="s">
        <v>68</v>
      </c>
      <c r="E183" s="5">
        <v>3328</v>
      </c>
      <c r="F183" s="10">
        <v>15</v>
      </c>
      <c r="G183" s="10">
        <v>8.6</v>
      </c>
      <c r="H183" s="10">
        <v>78</v>
      </c>
      <c r="I183" s="10" t="s">
        <v>96</v>
      </c>
      <c r="J183" s="10">
        <v>4.5</v>
      </c>
      <c r="K183" s="10">
        <v>2.5</v>
      </c>
      <c r="L183" s="10">
        <v>1.2</v>
      </c>
      <c r="M183" s="10">
        <v>0.36</v>
      </c>
      <c r="N183" s="5">
        <v>4.2</v>
      </c>
      <c r="O183" s="5">
        <v>570</v>
      </c>
      <c r="P183" s="11">
        <v>0.8</v>
      </c>
      <c r="Q183" s="5">
        <v>6.7</v>
      </c>
      <c r="R183" s="5">
        <v>240</v>
      </c>
      <c r="S183" s="10">
        <v>32</v>
      </c>
      <c r="T183" s="10"/>
      <c r="U183" s="10"/>
    </row>
    <row r="184" spans="1:53">
      <c r="A184" s="201"/>
      <c r="B184" s="12" t="s">
        <v>52</v>
      </c>
      <c r="C184" s="4">
        <v>41225</v>
      </c>
      <c r="D184" s="4" t="s">
        <v>68</v>
      </c>
      <c r="E184" s="5">
        <v>26</v>
      </c>
      <c r="F184" s="10">
        <v>15</v>
      </c>
      <c r="G184" s="10">
        <v>5.8</v>
      </c>
      <c r="H184" s="10">
        <v>49</v>
      </c>
      <c r="I184" s="10" t="s">
        <v>34</v>
      </c>
      <c r="J184" s="10">
        <v>2.9</v>
      </c>
      <c r="K184" s="10">
        <v>2.1</v>
      </c>
      <c r="L184" s="10">
        <v>0.6</v>
      </c>
      <c r="M184" s="10">
        <v>0.26</v>
      </c>
      <c r="N184" s="5">
        <v>4.4000000000000004</v>
      </c>
      <c r="O184" s="5">
        <v>530</v>
      </c>
      <c r="P184" s="11">
        <v>0.96</v>
      </c>
      <c r="Q184" s="5">
        <v>6.9</v>
      </c>
      <c r="R184" s="5">
        <v>200</v>
      </c>
      <c r="S184" s="10">
        <v>3.2</v>
      </c>
      <c r="T184" s="10"/>
      <c r="U184" s="10"/>
    </row>
    <row r="185" spans="1:53">
      <c r="A185" s="201"/>
      <c r="B185" s="12" t="s">
        <v>52</v>
      </c>
      <c r="C185" s="4">
        <v>41687</v>
      </c>
      <c r="D185" s="4" t="s">
        <v>68</v>
      </c>
      <c r="E185" s="10">
        <v>29</v>
      </c>
      <c r="F185" s="10">
        <v>16</v>
      </c>
      <c r="G185" s="10">
        <v>10</v>
      </c>
      <c r="H185" s="10">
        <v>70</v>
      </c>
      <c r="I185" s="10" t="s">
        <v>34</v>
      </c>
      <c r="J185" s="10">
        <v>4.8</v>
      </c>
      <c r="K185" s="10">
        <v>3.7</v>
      </c>
      <c r="L185" s="10">
        <v>1</v>
      </c>
      <c r="M185" s="10">
        <v>0.68</v>
      </c>
      <c r="N185" s="10">
        <v>6.8</v>
      </c>
      <c r="O185" s="10">
        <v>650</v>
      </c>
      <c r="P185" s="65">
        <v>0.85</v>
      </c>
      <c r="Q185" s="10">
        <v>6.8</v>
      </c>
      <c r="R185" s="10">
        <v>250</v>
      </c>
      <c r="S185" s="10"/>
      <c r="T185" s="10"/>
      <c r="U185" s="10">
        <v>7100</v>
      </c>
    </row>
    <row r="186" spans="1:53" s="52" customFormat="1">
      <c r="A186" s="201"/>
      <c r="B186" s="12" t="s">
        <v>52</v>
      </c>
      <c r="C186" s="4">
        <v>42080</v>
      </c>
      <c r="D186" s="4" t="s">
        <v>68</v>
      </c>
      <c r="E186" s="10">
        <v>30</v>
      </c>
      <c r="F186" s="10">
        <v>16</v>
      </c>
      <c r="G186" s="10">
        <v>7</v>
      </c>
      <c r="H186" s="10">
        <v>74</v>
      </c>
      <c r="I186" s="10" t="s">
        <v>34</v>
      </c>
      <c r="J186" s="138">
        <v>3.2</v>
      </c>
      <c r="K186" s="138">
        <v>2.5</v>
      </c>
      <c r="L186" s="138">
        <v>0.8</v>
      </c>
      <c r="M186" s="10">
        <v>0.36</v>
      </c>
      <c r="N186" s="10">
        <v>5</v>
      </c>
      <c r="O186" s="10">
        <v>600</v>
      </c>
      <c r="P186" s="65">
        <v>0.64</v>
      </c>
      <c r="Q186" s="138">
        <v>7.3</v>
      </c>
      <c r="R186" s="10">
        <v>400</v>
      </c>
      <c r="S186" s="10"/>
      <c r="T186" s="10" t="s">
        <v>126</v>
      </c>
      <c r="U186" s="10"/>
    </row>
    <row r="187" spans="1:53" s="52" customFormat="1">
      <c r="A187" s="201"/>
      <c r="B187" s="12" t="s">
        <v>52</v>
      </c>
      <c r="C187" s="4">
        <v>42416</v>
      </c>
      <c r="D187" s="4" t="s">
        <v>68</v>
      </c>
      <c r="E187" s="10">
        <v>37</v>
      </c>
      <c r="F187" s="10">
        <v>16</v>
      </c>
      <c r="G187" s="10">
        <v>6.3</v>
      </c>
      <c r="H187" s="10">
        <v>73</v>
      </c>
      <c r="I187" s="10" t="s">
        <v>34</v>
      </c>
      <c r="J187" s="138">
        <v>2.9</v>
      </c>
      <c r="K187" s="138">
        <v>2.2999999999999998</v>
      </c>
      <c r="L187" s="138">
        <v>0.8</v>
      </c>
      <c r="M187" s="10">
        <v>0.26</v>
      </c>
      <c r="N187" s="10">
        <v>4</v>
      </c>
      <c r="O187" s="10">
        <v>770</v>
      </c>
      <c r="P187" s="65">
        <v>0.84</v>
      </c>
      <c r="Q187" s="138">
        <v>6.8</v>
      </c>
      <c r="R187" s="10">
        <v>260</v>
      </c>
      <c r="S187" s="10">
        <v>290</v>
      </c>
      <c r="T187" s="10">
        <v>50</v>
      </c>
      <c r="U187" s="10">
        <v>2900</v>
      </c>
    </row>
    <row r="188" spans="1:53" s="51" customFormat="1">
      <c r="A188" s="202"/>
      <c r="B188" s="92" t="s">
        <v>52</v>
      </c>
      <c r="C188" s="90">
        <v>42906</v>
      </c>
      <c r="D188" s="90" t="s">
        <v>68</v>
      </c>
      <c r="E188" s="93">
        <v>35</v>
      </c>
      <c r="F188" s="93">
        <v>12</v>
      </c>
      <c r="G188" s="93">
        <v>6.9</v>
      </c>
      <c r="H188" s="93">
        <v>48</v>
      </c>
      <c r="I188" s="93" t="s">
        <v>34</v>
      </c>
      <c r="J188" s="91">
        <v>3.2</v>
      </c>
      <c r="K188" s="91">
        <v>2.5</v>
      </c>
      <c r="L188" s="91">
        <v>0.9</v>
      </c>
      <c r="M188" s="93">
        <v>0.37</v>
      </c>
      <c r="N188" s="93">
        <v>5</v>
      </c>
      <c r="O188" s="93">
        <v>790</v>
      </c>
      <c r="P188" s="94">
        <v>0.83</v>
      </c>
      <c r="Q188" s="91">
        <v>6.8</v>
      </c>
      <c r="R188" s="93">
        <v>260</v>
      </c>
      <c r="S188" s="93">
        <v>280</v>
      </c>
      <c r="T188" s="93">
        <v>47</v>
      </c>
      <c r="U188" s="93">
        <v>2900</v>
      </c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</row>
    <row r="189" spans="1:53" ht="15.75">
      <c r="A189" s="8"/>
      <c r="B189" s="56"/>
      <c r="C189" s="67"/>
      <c r="D189" s="67"/>
      <c r="E189" s="56"/>
      <c r="F189" s="56"/>
      <c r="G189" s="56"/>
      <c r="H189" s="56"/>
      <c r="I189" s="56"/>
      <c r="J189" s="56"/>
      <c r="K189" s="56"/>
      <c r="L189" s="56"/>
      <c r="M189" s="56"/>
      <c r="N189" s="54"/>
      <c r="O189" s="54"/>
      <c r="P189" s="54"/>
      <c r="Q189" s="54"/>
      <c r="R189" s="54"/>
      <c r="S189" s="54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</row>
    <row r="191" spans="1:53">
      <c r="A191" s="181" t="s">
        <v>143</v>
      </c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</row>
    <row r="192" spans="1:53" ht="15.75" thickBot="1"/>
    <row r="193" spans="1:21" ht="75.75" thickBot="1">
      <c r="A193" s="43" t="s">
        <v>3</v>
      </c>
      <c r="B193" s="44" t="s">
        <v>67</v>
      </c>
      <c r="C193" s="44" t="s">
        <v>4</v>
      </c>
      <c r="D193" s="44" t="s">
        <v>90</v>
      </c>
      <c r="E193" s="44" t="s">
        <v>22</v>
      </c>
      <c r="F193" s="55" t="s">
        <v>23</v>
      </c>
      <c r="G193" s="55" t="s">
        <v>24</v>
      </c>
      <c r="H193" s="55" t="s">
        <v>25</v>
      </c>
      <c r="I193" s="55" t="s">
        <v>26</v>
      </c>
      <c r="J193" s="55" t="s">
        <v>27</v>
      </c>
      <c r="K193" s="55" t="s">
        <v>28</v>
      </c>
      <c r="L193" s="55" t="s">
        <v>29</v>
      </c>
      <c r="M193" s="55" t="s">
        <v>30</v>
      </c>
      <c r="N193" s="44" t="s">
        <v>31</v>
      </c>
      <c r="O193" s="44" t="s">
        <v>6</v>
      </c>
      <c r="P193" s="44" t="s">
        <v>32</v>
      </c>
      <c r="Q193" s="44" t="s">
        <v>15</v>
      </c>
      <c r="R193" s="44" t="s">
        <v>8</v>
      </c>
      <c r="S193" s="44" t="s">
        <v>33</v>
      </c>
      <c r="T193" s="81" t="s">
        <v>123</v>
      </c>
      <c r="U193" s="146" t="s">
        <v>124</v>
      </c>
    </row>
    <row r="194" spans="1:21" ht="29.25" customHeight="1" thickBot="1">
      <c r="A194" s="178" t="s">
        <v>112</v>
      </c>
      <c r="B194" s="179"/>
      <c r="C194" s="179"/>
      <c r="D194" s="180"/>
      <c r="E194" s="136" t="s">
        <v>113</v>
      </c>
      <c r="F194" s="136" t="s">
        <v>114</v>
      </c>
      <c r="G194" s="136" t="s">
        <v>114</v>
      </c>
      <c r="H194" s="136" t="s">
        <v>114</v>
      </c>
      <c r="I194" s="136" t="s">
        <v>115</v>
      </c>
      <c r="J194" s="136" t="s">
        <v>115</v>
      </c>
      <c r="K194" s="136" t="s">
        <v>115</v>
      </c>
      <c r="L194" s="136" t="s">
        <v>115</v>
      </c>
      <c r="M194" s="136" t="s">
        <v>115</v>
      </c>
      <c r="N194" s="136" t="s">
        <v>114</v>
      </c>
      <c r="O194" s="136" t="s">
        <v>113</v>
      </c>
      <c r="P194" s="136" t="s">
        <v>115</v>
      </c>
      <c r="Q194" s="137" t="s">
        <v>116</v>
      </c>
      <c r="R194" s="136" t="s">
        <v>113</v>
      </c>
      <c r="S194" s="136" t="s">
        <v>114</v>
      </c>
      <c r="T194" s="136"/>
      <c r="U194" s="147" t="s">
        <v>117</v>
      </c>
    </row>
    <row r="195" spans="1:21">
      <c r="A195" s="25" t="s">
        <v>58</v>
      </c>
      <c r="B195" s="12" t="s">
        <v>61</v>
      </c>
      <c r="C195" s="4"/>
      <c r="D195" s="4"/>
      <c r="E195" s="5"/>
      <c r="F195" s="5"/>
      <c r="G195" s="5"/>
      <c r="H195" s="5"/>
      <c r="I195" s="5"/>
      <c r="J195" s="24"/>
      <c r="K195" s="24"/>
      <c r="L195" s="24"/>
      <c r="M195" s="5"/>
      <c r="N195" s="5"/>
      <c r="O195" s="5"/>
      <c r="P195" s="11"/>
      <c r="Q195" s="24"/>
      <c r="R195" s="5"/>
      <c r="S195" s="5"/>
      <c r="T195" s="5"/>
      <c r="U195" s="148"/>
    </row>
    <row r="196" spans="1:21">
      <c r="A196" s="25"/>
      <c r="B196" s="12"/>
      <c r="C196" s="4"/>
      <c r="D196" s="4"/>
      <c r="E196" s="5"/>
      <c r="F196" s="5"/>
      <c r="G196" s="5"/>
      <c r="H196" s="5"/>
      <c r="I196" s="5"/>
      <c r="J196" s="24"/>
      <c r="K196" s="24"/>
      <c r="L196" s="24"/>
      <c r="M196" s="5"/>
      <c r="N196" s="5"/>
      <c r="O196" s="5"/>
      <c r="P196" s="11"/>
      <c r="Q196" s="24"/>
      <c r="R196" s="5"/>
      <c r="S196" s="5"/>
      <c r="T196" s="5"/>
      <c r="U196" s="148"/>
    </row>
    <row r="197" spans="1:21">
      <c r="A197" s="25"/>
      <c r="B197" s="12"/>
      <c r="C197" s="4"/>
      <c r="D197" s="4"/>
      <c r="E197" s="5"/>
      <c r="F197" s="5"/>
      <c r="G197" s="5"/>
      <c r="H197" s="5"/>
      <c r="I197" s="5"/>
      <c r="J197" s="24"/>
      <c r="K197" s="24"/>
      <c r="L197" s="24"/>
      <c r="M197" s="5"/>
      <c r="N197" s="5"/>
      <c r="O197" s="5"/>
      <c r="P197" s="11"/>
      <c r="Q197" s="24"/>
      <c r="R197" s="5"/>
      <c r="S197" s="5"/>
      <c r="T197" s="5"/>
      <c r="U197" s="148"/>
    </row>
    <row r="198" spans="1:21">
      <c r="A198" s="25"/>
      <c r="B198" s="12"/>
      <c r="C198" s="4"/>
      <c r="D198" s="4"/>
      <c r="E198" s="5"/>
      <c r="F198" s="10"/>
      <c r="G198" s="10"/>
      <c r="H198" s="10"/>
      <c r="I198" s="10"/>
      <c r="J198" s="10"/>
      <c r="K198" s="10"/>
      <c r="L198" s="10"/>
      <c r="M198" s="10"/>
      <c r="N198" s="5"/>
      <c r="O198" s="5"/>
      <c r="P198" s="11"/>
      <c r="Q198" s="5"/>
      <c r="R198" s="5"/>
      <c r="S198" s="5"/>
      <c r="T198" s="5"/>
      <c r="U198" s="148"/>
    </row>
    <row r="199" spans="1:21">
      <c r="A199" s="25"/>
      <c r="B199" s="12"/>
      <c r="C199" s="4"/>
      <c r="D199" s="4"/>
      <c r="E199" s="5"/>
      <c r="F199" s="10"/>
      <c r="G199" s="10"/>
      <c r="H199" s="10"/>
      <c r="I199" s="10"/>
      <c r="J199" s="10"/>
      <c r="K199" s="10"/>
      <c r="L199" s="10"/>
      <c r="M199" s="10"/>
      <c r="N199" s="5"/>
      <c r="O199" s="5"/>
      <c r="P199" s="11"/>
      <c r="Q199" s="5"/>
      <c r="R199" s="5"/>
      <c r="S199" s="5"/>
      <c r="T199" s="5"/>
      <c r="U199" s="148"/>
    </row>
    <row r="200" spans="1:21">
      <c r="A200" s="25"/>
      <c r="B200" s="12"/>
      <c r="C200" s="4"/>
      <c r="D200" s="4"/>
      <c r="E200" s="5"/>
      <c r="F200" s="10"/>
      <c r="G200" s="10"/>
      <c r="H200" s="10"/>
      <c r="I200" s="10"/>
      <c r="J200" s="10"/>
      <c r="K200" s="10"/>
      <c r="L200" s="10"/>
      <c r="M200" s="10"/>
      <c r="N200" s="5"/>
      <c r="O200" s="5"/>
      <c r="P200" s="11"/>
      <c r="Q200" s="5"/>
      <c r="R200" s="5"/>
      <c r="S200" s="5"/>
      <c r="T200" s="5"/>
      <c r="U200" s="148"/>
    </row>
    <row r="201" spans="1:21">
      <c r="A201" s="25"/>
      <c r="B201" s="12"/>
      <c r="C201" s="4"/>
      <c r="D201" s="4"/>
      <c r="E201" s="5"/>
      <c r="F201" s="10"/>
      <c r="G201" s="10"/>
      <c r="H201" s="10"/>
      <c r="I201" s="10"/>
      <c r="J201" s="10"/>
      <c r="K201" s="10"/>
      <c r="L201" s="10"/>
      <c r="M201" s="10"/>
      <c r="N201" s="5"/>
      <c r="O201" s="5"/>
      <c r="P201" s="11"/>
      <c r="Q201" s="5"/>
      <c r="R201" s="5"/>
      <c r="S201" s="5"/>
      <c r="T201" s="5"/>
      <c r="U201" s="148"/>
    </row>
    <row r="202" spans="1:21">
      <c r="A202" s="25"/>
      <c r="B202" s="12"/>
      <c r="C202" s="4"/>
      <c r="D202" s="4"/>
      <c r="E202" s="5"/>
      <c r="F202" s="10"/>
      <c r="G202" s="10"/>
      <c r="H202" s="10"/>
      <c r="I202" s="10"/>
      <c r="J202" s="10"/>
      <c r="K202" s="10"/>
      <c r="L202" s="10"/>
      <c r="M202" s="10"/>
      <c r="N202" s="5"/>
      <c r="O202" s="5"/>
      <c r="P202" s="11"/>
      <c r="Q202" s="5"/>
      <c r="R202" s="5"/>
      <c r="S202" s="5"/>
      <c r="T202" s="5"/>
      <c r="U202" s="148"/>
    </row>
    <row r="203" spans="1:21">
      <c r="A203" s="25"/>
      <c r="B203" s="12"/>
      <c r="C203" s="4"/>
      <c r="D203" s="4"/>
      <c r="E203" s="5"/>
      <c r="F203" s="10"/>
      <c r="G203" s="10"/>
      <c r="H203" s="10"/>
      <c r="I203" s="10"/>
      <c r="J203" s="10"/>
      <c r="K203" s="10"/>
      <c r="L203" s="10"/>
      <c r="M203" s="10"/>
      <c r="N203" s="5"/>
      <c r="O203" s="5"/>
      <c r="P203" s="11"/>
      <c r="Q203" s="5"/>
      <c r="R203" s="5"/>
      <c r="S203" s="5"/>
      <c r="T203" s="5"/>
      <c r="U203" s="148"/>
    </row>
    <row r="204" spans="1:21">
      <c r="A204" s="25" t="s">
        <v>59</v>
      </c>
      <c r="B204" s="12" t="s">
        <v>62</v>
      </c>
      <c r="C204" s="4"/>
      <c r="D204" s="4"/>
      <c r="E204" s="5"/>
      <c r="F204" s="10"/>
      <c r="G204" s="10"/>
      <c r="H204" s="10"/>
      <c r="I204" s="10"/>
      <c r="J204" s="10"/>
      <c r="K204" s="10"/>
      <c r="L204" s="10"/>
      <c r="M204" s="10"/>
      <c r="N204" s="5"/>
      <c r="O204" s="5"/>
      <c r="P204" s="11"/>
      <c r="Q204" s="5"/>
      <c r="R204" s="5"/>
      <c r="S204" s="5"/>
      <c r="T204" s="5"/>
      <c r="U204" s="148"/>
    </row>
    <row r="205" spans="1:21">
      <c r="A205" s="25"/>
      <c r="B205" s="12"/>
      <c r="C205" s="4"/>
      <c r="D205" s="4"/>
      <c r="E205" s="5"/>
      <c r="F205" s="10"/>
      <c r="G205" s="10"/>
      <c r="H205" s="10"/>
      <c r="I205" s="10"/>
      <c r="J205" s="10"/>
      <c r="K205" s="10"/>
      <c r="L205" s="10"/>
      <c r="M205" s="10"/>
      <c r="N205" s="5"/>
      <c r="O205" s="5"/>
      <c r="P205" s="11"/>
      <c r="Q205" s="5"/>
      <c r="R205" s="5"/>
      <c r="S205" s="5"/>
      <c r="T205" s="5"/>
      <c r="U205" s="148"/>
    </row>
    <row r="206" spans="1:21">
      <c r="A206" s="25"/>
      <c r="B206" s="12"/>
      <c r="C206" s="4"/>
      <c r="D206" s="4"/>
      <c r="E206" s="5"/>
      <c r="F206" s="10"/>
      <c r="G206" s="10"/>
      <c r="H206" s="10"/>
      <c r="I206" s="10"/>
      <c r="J206" s="10"/>
      <c r="K206" s="10"/>
      <c r="L206" s="10"/>
      <c r="M206" s="10"/>
      <c r="N206" s="5"/>
      <c r="O206" s="5"/>
      <c r="P206" s="11"/>
      <c r="Q206" s="5"/>
      <c r="R206" s="5"/>
      <c r="S206" s="5"/>
      <c r="T206" s="5"/>
      <c r="U206" s="148"/>
    </row>
    <row r="207" spans="1:21">
      <c r="A207" s="25"/>
      <c r="B207" s="12"/>
      <c r="C207" s="4"/>
      <c r="D207" s="4"/>
      <c r="E207" s="5"/>
      <c r="F207" s="10"/>
      <c r="G207" s="10"/>
      <c r="H207" s="10"/>
      <c r="I207" s="10"/>
      <c r="J207" s="10"/>
      <c r="K207" s="10"/>
      <c r="L207" s="10"/>
      <c r="M207" s="10"/>
      <c r="N207" s="5"/>
      <c r="O207" s="5"/>
      <c r="P207" s="11"/>
      <c r="Q207" s="5"/>
      <c r="R207" s="5"/>
      <c r="S207" s="5"/>
      <c r="T207" s="5"/>
      <c r="U207" s="148"/>
    </row>
    <row r="208" spans="1:21">
      <c r="A208" s="25"/>
      <c r="B208" s="12"/>
      <c r="C208" s="4"/>
      <c r="D208" s="4"/>
      <c r="E208" s="5"/>
      <c r="F208" s="10"/>
      <c r="G208" s="10"/>
      <c r="H208" s="10"/>
      <c r="I208" s="10"/>
      <c r="J208" s="10"/>
      <c r="K208" s="10"/>
      <c r="L208" s="10"/>
      <c r="M208" s="10"/>
      <c r="N208" s="5"/>
      <c r="O208" s="5"/>
      <c r="P208" s="11"/>
      <c r="Q208" s="5"/>
      <c r="R208" s="5"/>
      <c r="S208" s="5"/>
      <c r="T208" s="5"/>
      <c r="U208" s="148"/>
    </row>
    <row r="209" spans="1:21">
      <c r="A209" s="25"/>
      <c r="B209" s="12"/>
      <c r="C209" s="4"/>
      <c r="D209" s="4"/>
      <c r="E209" s="5"/>
      <c r="F209" s="10"/>
      <c r="G209" s="10"/>
      <c r="H209" s="10"/>
      <c r="I209" s="10"/>
      <c r="J209" s="10"/>
      <c r="K209" s="10"/>
      <c r="L209" s="10"/>
      <c r="M209" s="10"/>
      <c r="N209" s="5"/>
      <c r="O209" s="5"/>
      <c r="P209" s="11"/>
      <c r="Q209" s="5"/>
      <c r="R209" s="5"/>
      <c r="S209" s="5"/>
      <c r="T209" s="5"/>
      <c r="U209" s="148"/>
    </row>
    <row r="210" spans="1:21">
      <c r="A210" s="25"/>
      <c r="B210" s="12"/>
      <c r="C210" s="4"/>
      <c r="D210" s="4"/>
      <c r="E210" s="5"/>
      <c r="F210" s="10"/>
      <c r="G210" s="10"/>
      <c r="H210" s="10"/>
      <c r="I210" s="10"/>
      <c r="J210" s="10"/>
      <c r="K210" s="10"/>
      <c r="L210" s="10"/>
      <c r="M210" s="10"/>
      <c r="N210" s="5"/>
      <c r="O210" s="5"/>
      <c r="P210" s="11"/>
      <c r="Q210" s="5"/>
      <c r="R210" s="5"/>
      <c r="S210" s="5"/>
      <c r="T210" s="5"/>
      <c r="U210" s="148"/>
    </row>
    <row r="211" spans="1:21">
      <c r="A211" s="25"/>
      <c r="B211" s="12"/>
      <c r="C211" s="4"/>
      <c r="D211" s="4"/>
      <c r="E211" s="5"/>
      <c r="F211" s="10"/>
      <c r="G211" s="10"/>
      <c r="H211" s="10"/>
      <c r="I211" s="10"/>
      <c r="J211" s="10"/>
      <c r="K211" s="10"/>
      <c r="L211" s="10"/>
      <c r="M211" s="10"/>
      <c r="N211" s="5"/>
      <c r="O211" s="5"/>
      <c r="P211" s="11"/>
      <c r="Q211" s="5"/>
      <c r="R211" s="5"/>
      <c r="S211" s="5"/>
      <c r="T211" s="5"/>
      <c r="U211" s="148"/>
    </row>
    <row r="212" spans="1:21">
      <c r="A212" s="25"/>
      <c r="B212" s="12"/>
      <c r="C212" s="4"/>
      <c r="D212" s="4"/>
      <c r="E212" s="5"/>
      <c r="F212" s="10"/>
      <c r="G212" s="10"/>
      <c r="H212" s="10"/>
      <c r="I212" s="10"/>
      <c r="J212" s="10"/>
      <c r="K212" s="10"/>
      <c r="L212" s="10"/>
      <c r="M212" s="10"/>
      <c r="N212" s="5"/>
      <c r="O212" s="5"/>
      <c r="P212" s="11"/>
      <c r="Q212" s="5"/>
      <c r="R212" s="5"/>
      <c r="S212" s="5"/>
      <c r="T212" s="5"/>
      <c r="U212" s="148"/>
    </row>
    <row r="213" spans="1:21">
      <c r="A213" s="25" t="s">
        <v>60</v>
      </c>
      <c r="B213" s="12" t="s">
        <v>63</v>
      </c>
      <c r="C213" s="4"/>
      <c r="D213" s="4"/>
      <c r="E213" s="5"/>
      <c r="F213" s="10"/>
      <c r="G213" s="10"/>
      <c r="H213" s="10"/>
      <c r="I213" s="10"/>
      <c r="J213" s="10"/>
      <c r="K213" s="10"/>
      <c r="L213" s="10"/>
      <c r="M213" s="10"/>
      <c r="N213" s="5"/>
      <c r="O213" s="5"/>
      <c r="P213" s="11"/>
      <c r="Q213" s="5"/>
      <c r="R213" s="5"/>
      <c r="S213" s="5"/>
      <c r="T213" s="5"/>
      <c r="U213" s="148"/>
    </row>
    <row r="214" spans="1:21">
      <c r="A214" s="140"/>
      <c r="B214" s="141"/>
      <c r="C214" s="4"/>
      <c r="D214" s="4"/>
      <c r="E214" s="5"/>
      <c r="F214" s="144"/>
      <c r="G214" s="144"/>
      <c r="H214" s="144"/>
      <c r="I214" s="144"/>
      <c r="J214" s="144"/>
      <c r="K214" s="144"/>
      <c r="L214" s="144"/>
      <c r="M214" s="10"/>
      <c r="N214" s="10"/>
      <c r="O214" s="10"/>
      <c r="P214" s="10"/>
      <c r="Q214" s="5"/>
      <c r="R214" s="5"/>
      <c r="S214" s="5"/>
      <c r="T214" s="5"/>
      <c r="U214" s="148"/>
    </row>
    <row r="215" spans="1:21">
      <c r="A215" s="140"/>
      <c r="B215" s="141"/>
      <c r="C215" s="4"/>
      <c r="D215" s="4"/>
      <c r="E215" s="5"/>
      <c r="F215" s="144"/>
      <c r="G215" s="144"/>
      <c r="H215" s="144"/>
      <c r="I215" s="144"/>
      <c r="J215" s="144"/>
      <c r="K215" s="144"/>
      <c r="L215" s="144"/>
      <c r="M215" s="10"/>
      <c r="N215" s="10"/>
      <c r="O215" s="10"/>
      <c r="P215" s="10"/>
      <c r="Q215" s="5"/>
      <c r="R215" s="5"/>
      <c r="S215" s="5"/>
      <c r="T215" s="5"/>
      <c r="U215" s="148"/>
    </row>
    <row r="216" spans="1:21">
      <c r="A216" s="140"/>
      <c r="B216" s="141"/>
      <c r="C216" s="4"/>
      <c r="D216" s="4"/>
      <c r="E216" s="5"/>
      <c r="F216" s="144"/>
      <c r="G216" s="144"/>
      <c r="H216" s="144"/>
      <c r="I216" s="144"/>
      <c r="J216" s="144"/>
      <c r="K216" s="144"/>
      <c r="L216" s="144"/>
      <c r="M216" s="10"/>
      <c r="N216" s="10"/>
      <c r="O216" s="10"/>
      <c r="P216" s="10"/>
      <c r="Q216" s="5"/>
      <c r="R216" s="5"/>
      <c r="S216" s="5"/>
      <c r="T216" s="5"/>
      <c r="U216" s="148"/>
    </row>
    <row r="217" spans="1:21">
      <c r="A217" s="140"/>
      <c r="B217" s="141"/>
      <c r="C217" s="4"/>
      <c r="D217" s="4"/>
      <c r="E217" s="5"/>
      <c r="F217" s="144"/>
      <c r="G217" s="144"/>
      <c r="H217" s="144"/>
      <c r="I217" s="144"/>
      <c r="J217" s="144"/>
      <c r="K217" s="144"/>
      <c r="L217" s="144"/>
      <c r="M217" s="10"/>
      <c r="N217" s="10"/>
      <c r="O217" s="10"/>
      <c r="P217" s="10"/>
      <c r="Q217" s="5"/>
      <c r="R217" s="5"/>
      <c r="S217" s="5"/>
      <c r="T217" s="5"/>
      <c r="U217" s="148"/>
    </row>
    <row r="218" spans="1:21">
      <c r="A218" s="140"/>
      <c r="B218" s="141"/>
      <c r="C218" s="142"/>
      <c r="D218" s="142"/>
      <c r="E218" s="143"/>
      <c r="F218" s="144"/>
      <c r="G218" s="144"/>
      <c r="H218" s="144"/>
      <c r="I218" s="144"/>
      <c r="J218" s="144"/>
      <c r="K218" s="144"/>
      <c r="L218" s="144"/>
      <c r="M218" s="5"/>
      <c r="N218" s="5"/>
      <c r="O218" s="5"/>
      <c r="P218" s="5"/>
      <c r="Q218" s="5"/>
      <c r="R218" s="5"/>
      <c r="S218" s="5"/>
      <c r="T218" s="5"/>
      <c r="U218" s="148"/>
    </row>
    <row r="219" spans="1:21">
      <c r="A219" s="140"/>
      <c r="B219" s="141"/>
      <c r="C219" s="142"/>
      <c r="D219" s="142"/>
      <c r="E219" s="143"/>
      <c r="F219" s="144"/>
      <c r="G219" s="144"/>
      <c r="H219" s="144"/>
      <c r="I219" s="144"/>
      <c r="J219" s="144"/>
      <c r="K219" s="144"/>
      <c r="L219" s="144"/>
      <c r="M219" s="5"/>
      <c r="N219" s="5"/>
      <c r="O219" s="5"/>
      <c r="P219" s="5"/>
      <c r="Q219" s="5"/>
      <c r="R219" s="5"/>
      <c r="S219" s="5"/>
      <c r="T219" s="5"/>
      <c r="U219" s="148"/>
    </row>
    <row r="220" spans="1:21">
      <c r="A220" s="140"/>
      <c r="B220" s="141"/>
      <c r="C220" s="142"/>
      <c r="D220" s="142"/>
      <c r="E220" s="143"/>
      <c r="F220" s="144"/>
      <c r="G220" s="144"/>
      <c r="H220" s="144"/>
      <c r="I220" s="144"/>
      <c r="J220" s="144"/>
      <c r="K220" s="144"/>
      <c r="L220" s="144"/>
      <c r="M220" s="5"/>
      <c r="N220" s="5"/>
      <c r="O220" s="5"/>
      <c r="P220" s="5"/>
      <c r="Q220" s="5"/>
      <c r="R220" s="5"/>
      <c r="S220" s="5"/>
      <c r="T220" s="5"/>
      <c r="U220" s="148"/>
    </row>
    <row r="221" spans="1:21" ht="15.75" thickBot="1">
      <c r="A221" s="26"/>
      <c r="B221" s="6"/>
      <c r="C221" s="7"/>
      <c r="D221" s="7"/>
      <c r="E221" s="6"/>
      <c r="F221" s="62"/>
      <c r="G221" s="62"/>
      <c r="H221" s="62"/>
      <c r="I221" s="62"/>
      <c r="J221" s="62"/>
      <c r="K221" s="62"/>
      <c r="L221" s="62"/>
      <c r="M221" s="20"/>
      <c r="N221" s="20"/>
      <c r="O221" s="20"/>
      <c r="P221" s="20"/>
      <c r="Q221" s="20"/>
      <c r="R221" s="20"/>
      <c r="S221" s="20"/>
      <c r="T221" s="20"/>
      <c r="U221" s="149"/>
    </row>
    <row r="223" spans="1:21">
      <c r="M223"/>
    </row>
    <row r="224" spans="1:21">
      <c r="A224" s="193" t="s">
        <v>74</v>
      </c>
      <c r="B224" s="193"/>
      <c r="C224" s="193"/>
      <c r="D224" s="193"/>
      <c r="E224" s="193"/>
      <c r="F224" s="193"/>
      <c r="G224" s="193"/>
      <c r="H224" s="193"/>
      <c r="I224" s="193"/>
      <c r="J224" s="193"/>
      <c r="N224" s="145"/>
    </row>
    <row r="225" spans="1:14" ht="15.75" thickBot="1">
      <c r="N225" s="145"/>
    </row>
    <row r="226" spans="1:14" ht="15.75" thickBot="1">
      <c r="A226" s="191" t="s">
        <v>75</v>
      </c>
      <c r="B226" s="191" t="s">
        <v>90</v>
      </c>
      <c r="C226" s="194" t="s">
        <v>76</v>
      </c>
      <c r="D226" s="195"/>
      <c r="E226" s="195"/>
      <c r="F226" s="195"/>
      <c r="G226" s="195"/>
      <c r="H226" s="195"/>
      <c r="I226" s="195"/>
      <c r="J226" s="196"/>
      <c r="N226" s="145"/>
    </row>
    <row r="227" spans="1:14" ht="15.75" thickBot="1">
      <c r="A227" s="192"/>
      <c r="B227" s="192"/>
      <c r="C227" s="34" t="s">
        <v>35</v>
      </c>
      <c r="D227" s="32" t="s">
        <v>36</v>
      </c>
      <c r="E227" s="33" t="s">
        <v>37</v>
      </c>
      <c r="F227" s="63" t="s">
        <v>38</v>
      </c>
      <c r="G227" s="63" t="s">
        <v>39</v>
      </c>
      <c r="H227" s="63" t="s">
        <v>77</v>
      </c>
      <c r="I227" s="63" t="s">
        <v>78</v>
      </c>
      <c r="J227" s="64" t="s">
        <v>79</v>
      </c>
      <c r="N227" s="145"/>
    </row>
    <row r="228" spans="1:14">
      <c r="A228" s="30" t="s">
        <v>80</v>
      </c>
      <c r="B228" s="19" t="s">
        <v>92</v>
      </c>
      <c r="C228" s="69">
        <v>16.170000000000002</v>
      </c>
      <c r="D228" s="69">
        <v>16.059999999999999</v>
      </c>
      <c r="E228" s="69">
        <v>16.13</v>
      </c>
      <c r="F228" s="70">
        <v>13.25</v>
      </c>
      <c r="G228" s="70">
        <v>16.010000000000002</v>
      </c>
      <c r="H228" s="70">
        <v>17.25</v>
      </c>
      <c r="I228" s="70">
        <v>17.14</v>
      </c>
      <c r="J228" s="71">
        <v>17.32</v>
      </c>
      <c r="L228" s="68"/>
      <c r="N228" s="145"/>
    </row>
    <row r="229" spans="1:14">
      <c r="A229" s="39" t="s">
        <v>84</v>
      </c>
      <c r="B229" s="5" t="s">
        <v>92</v>
      </c>
      <c r="C229" s="11">
        <v>16.02</v>
      </c>
      <c r="D229" s="11">
        <v>16</v>
      </c>
      <c r="E229" s="11">
        <v>16.07</v>
      </c>
      <c r="F229" s="65">
        <v>15.14</v>
      </c>
      <c r="G229" s="65">
        <v>15.9</v>
      </c>
      <c r="H229" s="65">
        <v>17.5</v>
      </c>
      <c r="I229" s="65">
        <v>17.059999999999999</v>
      </c>
      <c r="J229" s="72">
        <v>17.2</v>
      </c>
      <c r="L229" s="68"/>
    </row>
    <row r="230" spans="1:14">
      <c r="A230" s="39" t="s">
        <v>86</v>
      </c>
      <c r="B230" s="5" t="s">
        <v>92</v>
      </c>
      <c r="C230" s="11">
        <v>16.02</v>
      </c>
      <c r="D230" s="11">
        <v>16.12</v>
      </c>
      <c r="E230" s="11">
        <v>16.09</v>
      </c>
      <c r="F230" s="65">
        <v>10.27</v>
      </c>
      <c r="G230" s="65">
        <v>15.92</v>
      </c>
      <c r="H230" s="65">
        <v>17.239999999999998</v>
      </c>
      <c r="I230" s="65" t="s">
        <v>73</v>
      </c>
      <c r="J230" s="72">
        <v>17.100000000000001</v>
      </c>
      <c r="L230" s="68"/>
    </row>
    <row r="231" spans="1:14">
      <c r="A231" s="39" t="s">
        <v>87</v>
      </c>
      <c r="B231" s="5" t="s">
        <v>92</v>
      </c>
      <c r="C231" s="11">
        <v>15.98</v>
      </c>
      <c r="D231" s="11">
        <v>16.04</v>
      </c>
      <c r="E231" s="11">
        <v>16.010000000000002</v>
      </c>
      <c r="F231" s="65">
        <v>13.08</v>
      </c>
      <c r="G231" s="65">
        <v>15.19</v>
      </c>
      <c r="H231" s="65">
        <v>17.13</v>
      </c>
      <c r="I231" s="65">
        <v>17.04</v>
      </c>
      <c r="J231" s="72">
        <v>17.11</v>
      </c>
      <c r="L231" s="68"/>
    </row>
    <row r="232" spans="1:14">
      <c r="A232" s="39" t="s">
        <v>88</v>
      </c>
      <c r="B232" s="5" t="s">
        <v>92</v>
      </c>
      <c r="C232" s="11">
        <v>15.95</v>
      </c>
      <c r="D232" s="11">
        <v>16.149999999999999</v>
      </c>
      <c r="E232" s="11">
        <v>16</v>
      </c>
      <c r="F232" s="65">
        <v>15.98</v>
      </c>
      <c r="G232" s="65">
        <v>14.78</v>
      </c>
      <c r="H232" s="65">
        <v>17.12</v>
      </c>
      <c r="I232" s="65">
        <v>17.04</v>
      </c>
      <c r="J232" s="72">
        <v>17.91</v>
      </c>
      <c r="L232" s="68"/>
    </row>
    <row r="233" spans="1:14">
      <c r="A233" s="39" t="s">
        <v>89</v>
      </c>
      <c r="B233" s="5" t="s">
        <v>92</v>
      </c>
      <c r="C233" s="11">
        <v>16.05</v>
      </c>
      <c r="D233" s="11">
        <v>16.03</v>
      </c>
      <c r="E233" s="11">
        <v>16.059999999999999</v>
      </c>
      <c r="F233" s="73">
        <v>13.16</v>
      </c>
      <c r="G233" s="65">
        <v>15.99</v>
      </c>
      <c r="H233" s="65">
        <v>17.149999999999999</v>
      </c>
      <c r="I233" s="65">
        <v>17.079999999999998</v>
      </c>
      <c r="J233" s="72">
        <v>17.23</v>
      </c>
      <c r="L233" s="68"/>
    </row>
    <row r="234" spans="1:14">
      <c r="A234" s="39" t="s">
        <v>97</v>
      </c>
      <c r="B234" s="5" t="s">
        <v>92</v>
      </c>
      <c r="C234" s="11">
        <v>16.05</v>
      </c>
      <c r="D234" s="11">
        <v>16.03</v>
      </c>
      <c r="E234" s="11">
        <v>16.05</v>
      </c>
      <c r="F234" s="65">
        <v>13.1</v>
      </c>
      <c r="G234" s="65">
        <v>15.92</v>
      </c>
      <c r="H234" s="65">
        <v>17.16</v>
      </c>
      <c r="I234" s="65">
        <v>17.079999999999998</v>
      </c>
      <c r="J234" s="72">
        <v>17.23</v>
      </c>
      <c r="L234" s="68"/>
    </row>
    <row r="235" spans="1:14">
      <c r="A235" s="50" t="s">
        <v>98</v>
      </c>
      <c r="B235" s="5" t="s">
        <v>92</v>
      </c>
      <c r="C235" s="74">
        <v>16.14</v>
      </c>
      <c r="D235" s="74">
        <v>16.100000000000001</v>
      </c>
      <c r="E235" s="74">
        <v>16.100000000000001</v>
      </c>
      <c r="F235" s="75">
        <v>13.19</v>
      </c>
      <c r="G235" s="75">
        <v>15.98</v>
      </c>
      <c r="H235" s="75">
        <v>17.170000000000002</v>
      </c>
      <c r="I235" s="75">
        <v>17.100000000000001</v>
      </c>
      <c r="J235" s="76">
        <v>17.25</v>
      </c>
      <c r="L235" s="68"/>
    </row>
    <row r="236" spans="1:14">
      <c r="A236" s="50" t="s">
        <v>99</v>
      </c>
      <c r="B236" s="5" t="s">
        <v>92</v>
      </c>
      <c r="C236" s="74">
        <v>16.100000000000001</v>
      </c>
      <c r="D236" s="74">
        <v>16.18</v>
      </c>
      <c r="E236" s="74">
        <v>16.05</v>
      </c>
      <c r="F236" s="75">
        <v>14.96</v>
      </c>
      <c r="G236" s="75">
        <v>16</v>
      </c>
      <c r="H236" s="75">
        <v>17.059999999999999</v>
      </c>
      <c r="I236" s="75">
        <v>17.13</v>
      </c>
      <c r="J236" s="76">
        <v>17.3</v>
      </c>
      <c r="L236" s="68"/>
    </row>
    <row r="237" spans="1:14">
      <c r="A237" s="50"/>
      <c r="B237" s="35"/>
      <c r="C237" s="35"/>
      <c r="D237" s="35"/>
      <c r="E237" s="35"/>
      <c r="F237" s="37"/>
      <c r="G237" s="37"/>
      <c r="H237" s="37"/>
      <c r="I237" s="37"/>
      <c r="J237" s="36"/>
    </row>
    <row r="238" spans="1:14">
      <c r="A238" s="50"/>
      <c r="B238" s="35"/>
      <c r="C238" s="35"/>
      <c r="D238" s="35"/>
      <c r="E238" s="35"/>
      <c r="F238" s="37"/>
      <c r="G238" s="37"/>
      <c r="H238" s="37"/>
      <c r="I238" s="37"/>
      <c r="J238" s="36"/>
    </row>
    <row r="239" spans="1:14">
      <c r="A239" s="50"/>
      <c r="B239" s="35"/>
      <c r="C239" s="35"/>
      <c r="D239" s="35"/>
      <c r="E239" s="35"/>
      <c r="F239" s="37"/>
      <c r="G239" s="37"/>
      <c r="H239" s="37"/>
      <c r="I239" s="37"/>
      <c r="J239" s="36"/>
    </row>
    <row r="240" spans="1:14">
      <c r="A240" s="50"/>
      <c r="B240" s="35"/>
      <c r="C240" s="35"/>
      <c r="D240" s="35"/>
      <c r="E240" s="35"/>
      <c r="F240" s="37"/>
      <c r="G240" s="37"/>
      <c r="H240" s="37"/>
      <c r="I240" s="37"/>
      <c r="J240" s="36"/>
    </row>
    <row r="241" spans="1:10">
      <c r="A241" s="50"/>
      <c r="B241" s="35"/>
      <c r="C241" s="35"/>
      <c r="D241" s="35"/>
      <c r="E241" s="35"/>
      <c r="F241" s="37"/>
      <c r="G241" s="37"/>
      <c r="H241" s="37"/>
      <c r="I241" s="37"/>
      <c r="J241" s="36"/>
    </row>
    <row r="242" spans="1:10">
      <c r="A242" s="50"/>
      <c r="B242" s="35"/>
      <c r="C242" s="35"/>
      <c r="D242" s="35"/>
      <c r="E242" s="35"/>
      <c r="F242" s="37"/>
      <c r="G242" s="37"/>
      <c r="H242" s="37"/>
      <c r="I242" s="37"/>
      <c r="J242" s="36"/>
    </row>
    <row r="243" spans="1:10">
      <c r="A243" s="50"/>
      <c r="B243" s="35"/>
      <c r="C243" s="35"/>
      <c r="D243" s="35"/>
      <c r="E243" s="35"/>
      <c r="F243" s="37"/>
      <c r="G243" s="37"/>
      <c r="H243" s="37"/>
      <c r="I243" s="37"/>
      <c r="J243" s="36"/>
    </row>
    <row r="244" spans="1:10">
      <c r="A244" s="50"/>
      <c r="B244" s="35"/>
      <c r="C244" s="35"/>
      <c r="D244" s="35"/>
      <c r="E244" s="35"/>
      <c r="F244" s="37"/>
      <c r="G244" s="37"/>
      <c r="H244" s="37"/>
      <c r="I244" s="37"/>
      <c r="J244" s="36"/>
    </row>
    <row r="245" spans="1:10">
      <c r="A245" s="50"/>
      <c r="B245" s="35"/>
      <c r="C245" s="35"/>
      <c r="D245" s="35"/>
      <c r="E245" s="35"/>
      <c r="F245" s="37"/>
      <c r="G245" s="37"/>
      <c r="H245" s="37"/>
      <c r="I245" s="37"/>
      <c r="J245" s="36"/>
    </row>
    <row r="246" spans="1:10">
      <c r="A246" s="50"/>
      <c r="B246" s="35"/>
      <c r="C246" s="35"/>
      <c r="D246" s="35"/>
      <c r="E246" s="35"/>
      <c r="F246" s="37"/>
      <c r="G246" s="37"/>
      <c r="H246" s="37"/>
      <c r="I246" s="37"/>
      <c r="J246" s="36"/>
    </row>
    <row r="247" spans="1:10">
      <c r="A247" s="50"/>
      <c r="B247" s="35"/>
      <c r="C247" s="35"/>
      <c r="D247" s="35"/>
      <c r="E247" s="35"/>
      <c r="F247" s="37"/>
      <c r="G247" s="37"/>
      <c r="H247" s="37"/>
      <c r="I247" s="37"/>
      <c r="J247" s="36"/>
    </row>
    <row r="248" spans="1:10">
      <c r="A248" s="50"/>
      <c r="B248" s="35"/>
      <c r="C248" s="35"/>
      <c r="D248" s="35"/>
      <c r="E248" s="35"/>
      <c r="F248" s="37"/>
      <c r="G248" s="37"/>
      <c r="H248" s="37"/>
      <c r="I248" s="37"/>
      <c r="J248" s="36"/>
    </row>
    <row r="249" spans="1:10">
      <c r="A249" s="50"/>
      <c r="B249" s="35"/>
      <c r="C249" s="35"/>
      <c r="D249" s="35"/>
      <c r="E249" s="35"/>
      <c r="F249" s="37"/>
      <c r="G249" s="37"/>
      <c r="H249" s="37"/>
      <c r="I249" s="37"/>
      <c r="J249" s="36"/>
    </row>
    <row r="250" spans="1:10" ht="15.75" thickBot="1">
      <c r="A250" s="31"/>
      <c r="B250" s="20"/>
      <c r="C250" s="20"/>
      <c r="D250" s="20"/>
      <c r="E250" s="20"/>
      <c r="F250" s="13"/>
      <c r="G250" s="13"/>
      <c r="H250" s="13"/>
      <c r="I250" s="13"/>
      <c r="J250" s="14"/>
    </row>
    <row r="253" spans="1:10">
      <c r="A253" s="42"/>
      <c r="B253" s="42"/>
      <c r="C253" s="42"/>
      <c r="D253" s="42"/>
      <c r="E253" s="42"/>
      <c r="F253" s="42"/>
      <c r="G253" s="42"/>
      <c r="H253" s="42"/>
      <c r="I253" s="42"/>
    </row>
    <row r="254" spans="1:10">
      <c r="A254" s="42"/>
      <c r="B254" s="47"/>
      <c r="C254" s="47"/>
      <c r="D254" s="47"/>
      <c r="E254" s="47"/>
      <c r="F254" s="47"/>
      <c r="G254" s="47"/>
      <c r="H254" s="47"/>
      <c r="I254" s="47"/>
    </row>
    <row r="255" spans="1:10">
      <c r="A255" s="46"/>
      <c r="B255" s="46"/>
      <c r="C255" s="48"/>
      <c r="D255" s="42"/>
      <c r="E255" s="42"/>
      <c r="F255" s="42"/>
      <c r="G255" s="42"/>
      <c r="H255" s="42"/>
      <c r="I255" s="42"/>
    </row>
    <row r="256" spans="1:10">
      <c r="A256" s="46"/>
      <c r="B256" s="46"/>
      <c r="C256" s="48"/>
      <c r="D256" s="42"/>
      <c r="E256" s="42"/>
      <c r="F256" s="42"/>
      <c r="G256" s="42"/>
      <c r="H256" s="42"/>
      <c r="I256" s="42"/>
    </row>
    <row r="257" spans="1:9">
      <c r="A257" s="46"/>
      <c r="B257" s="46"/>
      <c r="C257" s="48"/>
      <c r="D257" s="42"/>
      <c r="E257" s="49"/>
      <c r="F257" s="42"/>
      <c r="G257" s="42"/>
      <c r="H257" s="42"/>
      <c r="I257" s="42"/>
    </row>
    <row r="258" spans="1:9">
      <c r="A258" s="46"/>
      <c r="B258" s="46"/>
      <c r="C258" s="48"/>
      <c r="D258" s="42"/>
      <c r="E258" s="42"/>
      <c r="F258" s="42"/>
      <c r="G258" s="42"/>
      <c r="H258" s="42"/>
      <c r="I258" s="42"/>
    </row>
    <row r="259" spans="1:9">
      <c r="A259" s="46"/>
      <c r="B259" s="46"/>
      <c r="C259" s="48"/>
      <c r="D259" s="42"/>
      <c r="E259" s="42"/>
      <c r="F259" s="42"/>
      <c r="G259" s="42"/>
      <c r="H259" s="42"/>
      <c r="I259" s="42"/>
    </row>
    <row r="260" spans="1:9" ht="14.25" customHeight="1">
      <c r="A260" s="46"/>
      <c r="B260" s="46"/>
      <c r="C260" s="48"/>
      <c r="D260" s="42"/>
      <c r="E260" s="42"/>
      <c r="F260" s="42"/>
      <c r="G260" s="42"/>
      <c r="H260" s="42"/>
      <c r="I260" s="42"/>
    </row>
    <row r="261" spans="1:9">
      <c r="A261" s="46"/>
      <c r="B261" s="46"/>
      <c r="C261" s="48"/>
      <c r="D261" s="42"/>
      <c r="E261" s="42"/>
      <c r="F261" s="42"/>
      <c r="G261" s="42"/>
      <c r="H261" s="42"/>
      <c r="I261" s="42"/>
    </row>
    <row r="262" spans="1:9">
      <c r="A262" s="46"/>
      <c r="B262" s="46"/>
      <c r="C262" s="48"/>
      <c r="D262" s="42"/>
      <c r="E262" s="42"/>
      <c r="F262" s="42"/>
      <c r="G262" s="42"/>
      <c r="H262" s="42"/>
      <c r="I262" s="42"/>
    </row>
    <row r="263" spans="1:9">
      <c r="A263" s="46"/>
      <c r="B263" s="42"/>
      <c r="C263" s="42"/>
      <c r="D263" s="42"/>
      <c r="E263" s="42"/>
      <c r="F263" s="42"/>
      <c r="G263" s="42"/>
      <c r="H263" s="42"/>
      <c r="I263" s="42"/>
    </row>
    <row r="264" spans="1:9">
      <c r="A264" s="46"/>
      <c r="B264" s="42"/>
      <c r="C264" s="42"/>
      <c r="D264" s="42"/>
      <c r="E264" s="42"/>
      <c r="F264" s="42"/>
      <c r="G264" s="42"/>
      <c r="H264" s="42"/>
      <c r="I264" s="42"/>
    </row>
    <row r="265" spans="1:9">
      <c r="A265" s="46"/>
      <c r="B265" s="42"/>
      <c r="C265" s="42"/>
      <c r="D265" s="42"/>
      <c r="E265" s="42"/>
      <c r="F265" s="42"/>
      <c r="G265" s="42"/>
      <c r="H265" s="42"/>
      <c r="I265" s="42"/>
    </row>
    <row r="266" spans="1:9">
      <c r="A266" s="46"/>
      <c r="B266" s="42"/>
      <c r="C266" s="42"/>
      <c r="D266" s="42"/>
      <c r="E266" s="42"/>
      <c r="F266" s="42"/>
      <c r="G266" s="42"/>
      <c r="H266" s="42"/>
      <c r="I266" s="42"/>
    </row>
    <row r="267" spans="1:9">
      <c r="A267" s="46"/>
      <c r="B267" s="42"/>
      <c r="C267" s="42"/>
      <c r="D267" s="42"/>
      <c r="E267" s="42"/>
      <c r="F267" s="42"/>
      <c r="G267" s="42"/>
      <c r="H267" s="42"/>
      <c r="I267" s="42"/>
    </row>
    <row r="268" spans="1:9">
      <c r="A268" s="42"/>
      <c r="B268" s="42"/>
      <c r="C268" s="42"/>
      <c r="D268" s="42"/>
      <c r="E268" s="42"/>
      <c r="F268" s="42"/>
      <c r="G268" s="42"/>
      <c r="H268" s="42"/>
      <c r="I268" s="42"/>
    </row>
    <row r="269" spans="1:9">
      <c r="A269" s="42"/>
      <c r="B269" s="42"/>
      <c r="C269" s="42"/>
      <c r="D269" s="42"/>
      <c r="E269" s="42"/>
      <c r="F269" s="42"/>
      <c r="G269" s="42"/>
      <c r="H269" s="42"/>
      <c r="I269" s="42"/>
    </row>
  </sheetData>
  <mergeCells count="50">
    <mergeCell ref="A27:A48"/>
    <mergeCell ref="C140:D140"/>
    <mergeCell ref="A183:A188"/>
    <mergeCell ref="A177:A182"/>
    <mergeCell ref="A171:A176"/>
    <mergeCell ref="A170:D170"/>
    <mergeCell ref="A167:U167"/>
    <mergeCell ref="C164:D164"/>
    <mergeCell ref="B55:B76"/>
    <mergeCell ref="B77:B98"/>
    <mergeCell ref="B99:B120"/>
    <mergeCell ref="A55:A76"/>
    <mergeCell ref="B121:B142"/>
    <mergeCell ref="B5:B26"/>
    <mergeCell ref="C24:D24"/>
    <mergeCell ref="C25:D25"/>
    <mergeCell ref="C26:D26"/>
    <mergeCell ref="A5:A26"/>
    <mergeCell ref="B226:B227"/>
    <mergeCell ref="A51:O51"/>
    <mergeCell ref="C120:D120"/>
    <mergeCell ref="C119:D119"/>
    <mergeCell ref="C96:D96"/>
    <mergeCell ref="C76:D76"/>
    <mergeCell ref="C75:D75"/>
    <mergeCell ref="A224:J224"/>
    <mergeCell ref="A226:A227"/>
    <mergeCell ref="C226:J226"/>
    <mergeCell ref="A77:A98"/>
    <mergeCell ref="A99:A120"/>
    <mergeCell ref="A121:A142"/>
    <mergeCell ref="A54:D54"/>
    <mergeCell ref="A143:A164"/>
    <mergeCell ref="B143:B164"/>
    <mergeCell ref="A1:L1"/>
    <mergeCell ref="A194:D194"/>
    <mergeCell ref="A191:S191"/>
    <mergeCell ref="C74:D74"/>
    <mergeCell ref="C48:D48"/>
    <mergeCell ref="C47:D47"/>
    <mergeCell ref="C46:D46"/>
    <mergeCell ref="C141:D141"/>
    <mergeCell ref="C142:D142"/>
    <mergeCell ref="C162:D162"/>
    <mergeCell ref="C163:D163"/>
    <mergeCell ref="C97:D97"/>
    <mergeCell ref="C98:D98"/>
    <mergeCell ref="C118:D118"/>
    <mergeCell ref="A4:D4"/>
    <mergeCell ref="B27:B48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opLeftCell="A49" workbookViewId="0">
      <selection activeCell="P4" sqref="P4"/>
    </sheetView>
  </sheetViews>
  <sheetFormatPr defaultRowHeight="15"/>
  <cols>
    <col min="2" max="2" width="39.85546875" customWidth="1"/>
    <col min="4" max="4" width="11.42578125" customWidth="1"/>
    <col min="11" max="11" width="19.140625" customWidth="1"/>
  </cols>
  <sheetData>
    <row r="1" spans="1:15" ht="21">
      <c r="A1" s="207" t="s">
        <v>136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3" spans="1:15" ht="126" customHeight="1">
      <c r="A3" s="96" t="s">
        <v>3</v>
      </c>
      <c r="B3" s="96" t="s">
        <v>67</v>
      </c>
      <c r="C3" s="96" t="s">
        <v>4</v>
      </c>
      <c r="D3" s="96" t="s">
        <v>90</v>
      </c>
      <c r="E3" s="105" t="s">
        <v>5</v>
      </c>
      <c r="F3" s="105" t="s">
        <v>6</v>
      </c>
      <c r="G3" s="105" t="s">
        <v>7</v>
      </c>
      <c r="H3" s="105" t="s">
        <v>8</v>
      </c>
      <c r="I3" s="105" t="s">
        <v>1</v>
      </c>
      <c r="J3" s="105" t="s">
        <v>83</v>
      </c>
      <c r="K3" s="105" t="s">
        <v>135</v>
      </c>
      <c r="L3" s="105" t="s">
        <v>137</v>
      </c>
      <c r="M3" s="95"/>
      <c r="N3" s="96"/>
      <c r="O3" s="96"/>
    </row>
    <row r="4" spans="1:15" ht="69.75" customHeight="1">
      <c r="A4" s="208" t="s">
        <v>45</v>
      </c>
      <c r="B4" s="208" t="s">
        <v>43</v>
      </c>
      <c r="C4" s="209" t="s">
        <v>129</v>
      </c>
      <c r="D4" s="209"/>
      <c r="E4" s="98" t="s">
        <v>56</v>
      </c>
      <c r="F4" s="98" t="s">
        <v>55</v>
      </c>
      <c r="G4" s="98" t="s">
        <v>57</v>
      </c>
      <c r="H4" s="98" t="s">
        <v>57</v>
      </c>
      <c r="I4" s="98" t="s">
        <v>56</v>
      </c>
      <c r="J4" s="98" t="s">
        <v>81</v>
      </c>
      <c r="K4" s="99" t="s">
        <v>82</v>
      </c>
      <c r="L4" s="98" t="s">
        <v>138</v>
      </c>
    </row>
    <row r="5" spans="1:15">
      <c r="A5" s="208"/>
      <c r="B5" s="208"/>
      <c r="C5" s="77">
        <v>41905</v>
      </c>
      <c r="D5" s="78" t="s">
        <v>91</v>
      </c>
      <c r="E5" s="78" t="s">
        <v>2</v>
      </c>
      <c r="F5" s="78">
        <v>5</v>
      </c>
      <c r="G5" s="78" t="s">
        <v>2</v>
      </c>
      <c r="H5" s="78">
        <v>4.3</v>
      </c>
      <c r="I5" s="100">
        <v>43</v>
      </c>
      <c r="J5" s="78">
        <v>1</v>
      </c>
      <c r="K5" s="78" t="s">
        <v>72</v>
      </c>
      <c r="L5" s="78">
        <v>6.8</v>
      </c>
    </row>
    <row r="6" spans="1:15">
      <c r="A6" s="208"/>
      <c r="B6" s="208"/>
      <c r="C6" s="77">
        <v>41983</v>
      </c>
      <c r="D6" s="78" t="s">
        <v>91</v>
      </c>
      <c r="E6" s="78">
        <v>17</v>
      </c>
      <c r="F6" s="78">
        <v>4.5</v>
      </c>
      <c r="G6" s="78">
        <v>6</v>
      </c>
      <c r="H6" s="78">
        <v>3.1</v>
      </c>
      <c r="I6" s="100">
        <v>40</v>
      </c>
      <c r="J6" s="78">
        <v>7.0000000000000001E-3</v>
      </c>
      <c r="K6" s="100" t="s">
        <v>104</v>
      </c>
      <c r="L6" s="78">
        <v>6.9</v>
      </c>
    </row>
    <row r="7" spans="1:15">
      <c r="A7" s="208"/>
      <c r="B7" s="208"/>
      <c r="C7" s="77">
        <v>42080</v>
      </c>
      <c r="D7" s="78" t="s">
        <v>91</v>
      </c>
      <c r="E7" s="78">
        <v>13</v>
      </c>
      <c r="F7" s="78">
        <v>7.2</v>
      </c>
      <c r="G7" s="78" t="s">
        <v>2</v>
      </c>
      <c r="H7" s="78">
        <v>4.8</v>
      </c>
      <c r="I7" s="100">
        <v>82</v>
      </c>
      <c r="J7" s="40">
        <v>5.0000000000000001E-3</v>
      </c>
      <c r="K7" s="78" t="s">
        <v>105</v>
      </c>
      <c r="L7" s="78">
        <v>6.9</v>
      </c>
    </row>
    <row r="8" spans="1:15">
      <c r="A8" s="208"/>
      <c r="B8" s="208"/>
      <c r="C8" s="77">
        <v>42185</v>
      </c>
      <c r="D8" s="78" t="s">
        <v>91</v>
      </c>
      <c r="E8" s="78">
        <v>9</v>
      </c>
      <c r="F8" s="78">
        <v>10</v>
      </c>
      <c r="G8" s="78" t="s">
        <v>2</v>
      </c>
      <c r="H8" s="78">
        <v>5.2</v>
      </c>
      <c r="I8" s="100">
        <v>47</v>
      </c>
      <c r="J8" s="78">
        <v>1.9</v>
      </c>
      <c r="K8" s="78" t="s">
        <v>108</v>
      </c>
      <c r="L8" s="78">
        <v>7.1</v>
      </c>
    </row>
    <row r="9" spans="1:15">
      <c r="A9" s="15"/>
      <c r="B9" s="15"/>
      <c r="C9" s="210" t="s">
        <v>64</v>
      </c>
      <c r="D9" s="210"/>
      <c r="E9" s="101" t="s">
        <v>2</v>
      </c>
      <c r="F9" s="102">
        <v>4.5</v>
      </c>
      <c r="G9" s="102" t="s">
        <v>2</v>
      </c>
      <c r="H9" s="102">
        <v>3.1</v>
      </c>
      <c r="I9" s="103">
        <v>40</v>
      </c>
      <c r="J9" s="102">
        <v>0</v>
      </c>
      <c r="K9" s="102" t="s">
        <v>85</v>
      </c>
      <c r="L9" s="102">
        <v>6.8</v>
      </c>
    </row>
    <row r="10" spans="1:15">
      <c r="C10" s="205" t="s">
        <v>65</v>
      </c>
      <c r="D10" s="205"/>
      <c r="E10" s="102">
        <v>17</v>
      </c>
      <c r="F10" s="102">
        <v>10</v>
      </c>
      <c r="G10" s="104">
        <v>6</v>
      </c>
      <c r="H10" s="102">
        <v>5.2</v>
      </c>
      <c r="I10" s="103">
        <v>82</v>
      </c>
      <c r="J10" s="102">
        <v>1.9</v>
      </c>
      <c r="K10" s="103" t="s">
        <v>127</v>
      </c>
      <c r="L10" s="102">
        <v>7.1</v>
      </c>
    </row>
    <row r="11" spans="1:15">
      <c r="C11" s="205" t="s">
        <v>66</v>
      </c>
      <c r="D11" s="205"/>
      <c r="E11" s="102">
        <v>11</v>
      </c>
      <c r="F11" s="102">
        <v>6.7</v>
      </c>
      <c r="G11" s="102" t="s">
        <v>2</v>
      </c>
      <c r="H11" s="102">
        <v>4.4000000000000004</v>
      </c>
      <c r="I11" s="103">
        <v>53</v>
      </c>
      <c r="J11" s="102">
        <v>0.7</v>
      </c>
      <c r="K11" s="103">
        <v>278</v>
      </c>
      <c r="L11" s="102">
        <v>6.9</v>
      </c>
    </row>
    <row r="12" spans="1:15">
      <c r="A12" s="206" t="s">
        <v>131</v>
      </c>
      <c r="B12" s="206"/>
      <c r="C12" s="206"/>
      <c r="D12" s="206"/>
      <c r="E12" s="97">
        <v>4</v>
      </c>
      <c r="F12" s="97">
        <v>4</v>
      </c>
      <c r="G12" s="97">
        <v>4</v>
      </c>
      <c r="H12" s="97">
        <v>4</v>
      </c>
      <c r="I12" s="97">
        <v>4</v>
      </c>
      <c r="J12" s="97">
        <v>4</v>
      </c>
      <c r="K12" s="97">
        <v>4</v>
      </c>
      <c r="L12" s="78">
        <v>4</v>
      </c>
    </row>
    <row r="13" spans="1:15">
      <c r="A13" s="206" t="s">
        <v>132</v>
      </c>
      <c r="B13" s="206"/>
      <c r="C13" s="206"/>
      <c r="D13" s="206"/>
      <c r="E13" s="97">
        <v>4</v>
      </c>
      <c r="F13" s="97">
        <v>4</v>
      </c>
      <c r="G13" s="97">
        <v>4</v>
      </c>
      <c r="H13" s="97">
        <v>4</v>
      </c>
      <c r="I13" s="97">
        <v>0</v>
      </c>
      <c r="J13" s="97">
        <v>4</v>
      </c>
      <c r="K13" s="97">
        <v>3</v>
      </c>
      <c r="L13" s="78">
        <v>4</v>
      </c>
    </row>
    <row r="14" spans="1:15">
      <c r="A14" s="206" t="s">
        <v>130</v>
      </c>
      <c r="B14" s="206"/>
      <c r="C14" s="206"/>
      <c r="D14" s="206"/>
      <c r="E14" s="106">
        <f>E13/E12</f>
        <v>1</v>
      </c>
      <c r="F14" s="106">
        <f t="shared" ref="F14:L14" si="0">F13/F12</f>
        <v>1</v>
      </c>
      <c r="G14" s="106">
        <f t="shared" si="0"/>
        <v>1</v>
      </c>
      <c r="H14" s="106">
        <f t="shared" si="0"/>
        <v>1</v>
      </c>
      <c r="I14" s="106">
        <f t="shared" si="0"/>
        <v>0</v>
      </c>
      <c r="J14" s="106">
        <f t="shared" si="0"/>
        <v>1</v>
      </c>
      <c r="K14" s="106">
        <f t="shared" si="0"/>
        <v>0.75</v>
      </c>
      <c r="L14" s="106">
        <f t="shared" si="0"/>
        <v>1</v>
      </c>
    </row>
    <row r="16" spans="1:15">
      <c r="A16" s="206" t="s">
        <v>139</v>
      </c>
      <c r="B16" s="206"/>
      <c r="C16" s="206"/>
      <c r="D16" s="206"/>
      <c r="E16" s="108">
        <v>1</v>
      </c>
    </row>
    <row r="18" spans="1:14">
      <c r="A18" s="107" t="s">
        <v>133</v>
      </c>
      <c r="B18" s="107" t="s">
        <v>134</v>
      </c>
    </row>
    <row r="21" spans="1:14" ht="21">
      <c r="A21" s="207" t="s">
        <v>140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3" spans="1:14" ht="105.75">
      <c r="A23" s="96" t="s">
        <v>3</v>
      </c>
      <c r="B23" s="96" t="s">
        <v>67</v>
      </c>
      <c r="C23" s="96" t="s">
        <v>4</v>
      </c>
      <c r="D23" s="96" t="s">
        <v>90</v>
      </c>
      <c r="E23" s="105" t="s">
        <v>5</v>
      </c>
      <c r="F23" s="105" t="s">
        <v>6</v>
      </c>
      <c r="G23" s="105" t="s">
        <v>7</v>
      </c>
      <c r="H23" s="105" t="s">
        <v>8</v>
      </c>
      <c r="I23" s="105" t="s">
        <v>1</v>
      </c>
      <c r="J23" s="105" t="s">
        <v>83</v>
      </c>
      <c r="K23" s="105" t="s">
        <v>135</v>
      </c>
      <c r="L23" s="105" t="s">
        <v>137</v>
      </c>
    </row>
    <row r="24" spans="1:14">
      <c r="A24" s="208" t="s">
        <v>45</v>
      </c>
      <c r="B24" s="208" t="s">
        <v>43</v>
      </c>
      <c r="C24" s="209" t="s">
        <v>129</v>
      </c>
      <c r="D24" s="209"/>
      <c r="E24" s="98" t="s">
        <v>56</v>
      </c>
      <c r="F24" s="98" t="s">
        <v>55</v>
      </c>
      <c r="G24" s="98" t="s">
        <v>57</v>
      </c>
      <c r="H24" s="98" t="s">
        <v>57</v>
      </c>
      <c r="I24" s="98" t="s">
        <v>56</v>
      </c>
      <c r="J24" s="98" t="s">
        <v>81</v>
      </c>
      <c r="K24" s="99" t="s">
        <v>82</v>
      </c>
      <c r="L24" s="98" t="s">
        <v>138</v>
      </c>
    </row>
    <row r="25" spans="1:14">
      <c r="A25" s="208"/>
      <c r="B25" s="208"/>
      <c r="C25" s="77">
        <v>42284</v>
      </c>
      <c r="D25" s="78" t="s">
        <v>91</v>
      </c>
      <c r="E25" s="78" t="s">
        <v>2</v>
      </c>
      <c r="F25" s="78">
        <v>6</v>
      </c>
      <c r="G25" s="78" t="s">
        <v>2</v>
      </c>
      <c r="H25" s="78">
        <v>3.5</v>
      </c>
      <c r="I25" s="111">
        <v>23</v>
      </c>
      <c r="J25" s="78">
        <v>1.8</v>
      </c>
      <c r="K25" s="100">
        <v>6400</v>
      </c>
      <c r="L25" s="78">
        <v>8.4</v>
      </c>
    </row>
    <row r="26" spans="1:14">
      <c r="A26" s="208"/>
      <c r="B26" s="208"/>
      <c r="C26" s="77">
        <v>42348</v>
      </c>
      <c r="D26" s="78" t="s">
        <v>91</v>
      </c>
      <c r="E26" s="78">
        <v>14</v>
      </c>
      <c r="F26" s="78">
        <v>3.7</v>
      </c>
      <c r="G26" s="78" t="s">
        <v>2</v>
      </c>
      <c r="H26" s="78">
        <v>1.7</v>
      </c>
      <c r="I26" s="100">
        <v>120</v>
      </c>
      <c r="J26" s="78" t="s">
        <v>71</v>
      </c>
      <c r="K26" s="150" t="s">
        <v>21</v>
      </c>
      <c r="L26" s="100">
        <v>9.5</v>
      </c>
    </row>
    <row r="27" spans="1:14">
      <c r="A27" s="208"/>
      <c r="B27" s="208"/>
      <c r="C27" s="77">
        <v>42450</v>
      </c>
      <c r="D27" s="78" t="s">
        <v>91</v>
      </c>
      <c r="E27" s="100">
        <v>140</v>
      </c>
      <c r="F27" s="78">
        <v>6.2</v>
      </c>
      <c r="G27" s="78" t="s">
        <v>2</v>
      </c>
      <c r="H27" s="78">
        <v>2.5</v>
      </c>
      <c r="I27" s="100">
        <v>37</v>
      </c>
      <c r="J27" s="40" t="s">
        <v>71</v>
      </c>
      <c r="K27" s="100" t="s">
        <v>127</v>
      </c>
      <c r="L27" s="100">
        <v>9.4</v>
      </c>
    </row>
    <row r="28" spans="1:14">
      <c r="A28" s="208"/>
      <c r="B28" s="208"/>
      <c r="C28" s="77">
        <v>42551</v>
      </c>
      <c r="D28" s="78" t="s">
        <v>91</v>
      </c>
      <c r="E28" s="78" t="s">
        <v>2</v>
      </c>
      <c r="F28" s="78">
        <v>5.2</v>
      </c>
      <c r="G28" s="78" t="s">
        <v>2</v>
      </c>
      <c r="H28" s="78">
        <v>3.4</v>
      </c>
      <c r="I28" s="111">
        <v>21</v>
      </c>
      <c r="J28" s="78">
        <v>0.31</v>
      </c>
      <c r="K28" s="78">
        <v>88</v>
      </c>
      <c r="L28" s="100">
        <v>8.6</v>
      </c>
      <c r="N28" s="78"/>
    </row>
    <row r="29" spans="1:14">
      <c r="A29" s="15"/>
      <c r="B29" s="15"/>
      <c r="C29" s="210" t="s">
        <v>64</v>
      </c>
      <c r="D29" s="210"/>
      <c r="E29" s="101" t="s">
        <v>2</v>
      </c>
      <c r="F29" s="102">
        <v>3.7</v>
      </c>
      <c r="G29" s="102" t="s">
        <v>2</v>
      </c>
      <c r="H29" s="102">
        <v>1.7</v>
      </c>
      <c r="I29" s="139">
        <v>21</v>
      </c>
      <c r="J29" s="102" t="s">
        <v>71</v>
      </c>
      <c r="K29" s="102" t="s">
        <v>21</v>
      </c>
      <c r="L29" s="102">
        <v>8.4</v>
      </c>
    </row>
    <row r="30" spans="1:14">
      <c r="C30" s="205" t="s">
        <v>65</v>
      </c>
      <c r="D30" s="205"/>
      <c r="E30" s="103">
        <v>140</v>
      </c>
      <c r="F30" s="102">
        <v>6</v>
      </c>
      <c r="G30" s="102" t="s">
        <v>2</v>
      </c>
      <c r="H30" s="102">
        <v>3.5</v>
      </c>
      <c r="I30" s="103">
        <v>120</v>
      </c>
      <c r="J30" s="102">
        <v>1.8</v>
      </c>
      <c r="K30" s="103">
        <v>6400</v>
      </c>
      <c r="L30" s="103">
        <v>9.5</v>
      </c>
    </row>
    <row r="31" spans="1:14">
      <c r="C31" s="205" t="s">
        <v>66</v>
      </c>
      <c r="D31" s="205"/>
      <c r="E31" s="103">
        <v>41</v>
      </c>
      <c r="F31" s="102">
        <v>5.3</v>
      </c>
      <c r="G31" s="102" t="s">
        <v>2</v>
      </c>
      <c r="H31" s="102">
        <v>2.8</v>
      </c>
      <c r="I31" s="103">
        <v>50.3</v>
      </c>
      <c r="J31" s="102">
        <v>0.53</v>
      </c>
      <c r="K31" s="103">
        <v>1877</v>
      </c>
      <c r="L31" s="103">
        <v>9</v>
      </c>
    </row>
    <row r="32" spans="1:14">
      <c r="A32" s="206" t="s">
        <v>131</v>
      </c>
      <c r="B32" s="206"/>
      <c r="C32" s="206"/>
      <c r="D32" s="206"/>
      <c r="E32" s="97">
        <v>4</v>
      </c>
      <c r="F32" s="97">
        <v>4</v>
      </c>
      <c r="G32" s="97">
        <v>4</v>
      </c>
      <c r="H32" s="97">
        <v>4</v>
      </c>
      <c r="I32" s="97">
        <v>4</v>
      </c>
      <c r="J32" s="97">
        <v>4</v>
      </c>
      <c r="K32" s="97">
        <v>4</v>
      </c>
      <c r="L32" s="78">
        <v>4</v>
      </c>
    </row>
    <row r="33" spans="1:14">
      <c r="A33" s="206" t="s">
        <v>132</v>
      </c>
      <c r="B33" s="206"/>
      <c r="C33" s="206"/>
      <c r="D33" s="206"/>
      <c r="E33" s="97">
        <v>3</v>
      </c>
      <c r="F33" s="97">
        <v>4</v>
      </c>
      <c r="G33" s="97">
        <v>4</v>
      </c>
      <c r="H33" s="97">
        <v>4</v>
      </c>
      <c r="I33" s="97">
        <v>2</v>
      </c>
      <c r="J33" s="97">
        <v>4</v>
      </c>
      <c r="K33" s="97">
        <v>2</v>
      </c>
      <c r="L33" s="78">
        <v>1</v>
      </c>
    </row>
    <row r="34" spans="1:14">
      <c r="A34" s="206" t="s">
        <v>130</v>
      </c>
      <c r="B34" s="206"/>
      <c r="C34" s="206"/>
      <c r="D34" s="206"/>
      <c r="E34" s="106">
        <f>E33/E32</f>
        <v>0.75</v>
      </c>
      <c r="F34" s="106">
        <f t="shared" ref="F34:L34" si="1">F33/F32</f>
        <v>1</v>
      </c>
      <c r="G34" s="106">
        <f t="shared" si="1"/>
        <v>1</v>
      </c>
      <c r="H34" s="106">
        <f t="shared" si="1"/>
        <v>1</v>
      </c>
      <c r="I34" s="106">
        <f t="shared" si="1"/>
        <v>0.5</v>
      </c>
      <c r="J34" s="106">
        <f t="shared" si="1"/>
        <v>1</v>
      </c>
      <c r="K34" s="106">
        <f t="shared" si="1"/>
        <v>0.5</v>
      </c>
      <c r="L34" s="106">
        <f t="shared" si="1"/>
        <v>0.25</v>
      </c>
      <c r="N34" s="106">
        <f>_xlfn.PERCENTILE.EXC(E34:L34,0.5)</f>
        <v>0.875</v>
      </c>
    </row>
    <row r="36" spans="1:14">
      <c r="A36" s="204" t="s">
        <v>139</v>
      </c>
      <c r="B36" s="204"/>
      <c r="C36" s="204"/>
      <c r="D36" s="204"/>
      <c r="E36" s="151">
        <f>N34</f>
        <v>0.875</v>
      </c>
    </row>
    <row r="38" spans="1:14">
      <c r="A38" s="107" t="s">
        <v>133</v>
      </c>
      <c r="B38" s="107" t="s">
        <v>134</v>
      </c>
    </row>
    <row r="41" spans="1:14" ht="21">
      <c r="A41" s="207" t="s">
        <v>144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3" spans="1:14" ht="105.75">
      <c r="A43" s="96" t="s">
        <v>3</v>
      </c>
      <c r="B43" s="96" t="s">
        <v>67</v>
      </c>
      <c r="C43" s="96" t="s">
        <v>4</v>
      </c>
      <c r="D43" s="96" t="s">
        <v>90</v>
      </c>
      <c r="E43" s="105" t="s">
        <v>5</v>
      </c>
      <c r="F43" s="105" t="s">
        <v>6</v>
      </c>
      <c r="G43" s="105" t="s">
        <v>7</v>
      </c>
      <c r="H43" s="105" t="s">
        <v>8</v>
      </c>
      <c r="I43" s="105" t="s">
        <v>1</v>
      </c>
      <c r="J43" s="105" t="s">
        <v>83</v>
      </c>
      <c r="K43" s="105" t="s">
        <v>135</v>
      </c>
      <c r="L43" s="105" t="s">
        <v>137</v>
      </c>
    </row>
    <row r="44" spans="1:14">
      <c r="A44" s="208" t="s">
        <v>45</v>
      </c>
      <c r="B44" s="208" t="s">
        <v>43</v>
      </c>
      <c r="C44" s="209" t="s">
        <v>129</v>
      </c>
      <c r="D44" s="209"/>
      <c r="E44" s="98" t="s">
        <v>56</v>
      </c>
      <c r="F44" s="98" t="s">
        <v>55</v>
      </c>
      <c r="G44" s="98" t="s">
        <v>57</v>
      </c>
      <c r="H44" s="98" t="s">
        <v>57</v>
      </c>
      <c r="I44" s="98" t="s">
        <v>56</v>
      </c>
      <c r="J44" s="98" t="s">
        <v>81</v>
      </c>
      <c r="K44" s="99" t="s">
        <v>82</v>
      </c>
      <c r="L44" s="98" t="s">
        <v>138</v>
      </c>
    </row>
    <row r="45" spans="1:14">
      <c r="A45" s="208"/>
      <c r="B45" s="208"/>
      <c r="C45" s="77">
        <v>42555</v>
      </c>
      <c r="D45" s="124" t="s">
        <v>91</v>
      </c>
      <c r="E45" s="78" t="s">
        <v>2</v>
      </c>
      <c r="F45" s="78">
        <v>5.2</v>
      </c>
      <c r="G45" s="78" t="s">
        <v>2</v>
      </c>
      <c r="H45" s="78">
        <v>3.4</v>
      </c>
      <c r="I45" s="111">
        <v>21</v>
      </c>
      <c r="J45" s="78">
        <v>0.31</v>
      </c>
      <c r="K45" s="78">
        <v>88</v>
      </c>
      <c r="L45" s="100">
        <v>8.6</v>
      </c>
    </row>
    <row r="46" spans="1:14">
      <c r="A46" s="208"/>
      <c r="B46" s="208"/>
      <c r="C46" s="77">
        <v>42655</v>
      </c>
      <c r="D46" s="124" t="s">
        <v>91</v>
      </c>
      <c r="E46" s="78">
        <v>10</v>
      </c>
      <c r="F46" s="78">
        <v>4.2</v>
      </c>
      <c r="G46" s="78" t="s">
        <v>2</v>
      </c>
      <c r="H46" s="78">
        <v>3.5</v>
      </c>
      <c r="I46" s="100">
        <v>60</v>
      </c>
      <c r="J46" s="78" t="s">
        <v>71</v>
      </c>
      <c r="K46" s="150">
        <v>50</v>
      </c>
      <c r="L46" s="100">
        <v>9.1</v>
      </c>
    </row>
    <row r="47" spans="1:14">
      <c r="A47" s="208"/>
      <c r="B47" s="208"/>
      <c r="C47" s="77">
        <v>42871</v>
      </c>
      <c r="D47" s="77" t="s">
        <v>91</v>
      </c>
      <c r="E47" s="100">
        <v>51</v>
      </c>
      <c r="F47" s="78">
        <v>3.5</v>
      </c>
      <c r="G47" s="78" t="s">
        <v>2</v>
      </c>
      <c r="H47" s="78">
        <v>5.3</v>
      </c>
      <c r="I47" s="100">
        <v>88</v>
      </c>
      <c r="J47" s="78">
        <v>1.7999999999999999E-2</v>
      </c>
      <c r="K47" s="100">
        <v>9200</v>
      </c>
      <c r="L47" s="100">
        <v>8.6999999999999993</v>
      </c>
    </row>
    <row r="48" spans="1:14">
      <c r="A48" s="208"/>
      <c r="B48" s="208"/>
      <c r="C48" s="77">
        <v>42906</v>
      </c>
      <c r="D48" s="78" t="s">
        <v>91</v>
      </c>
      <c r="E48" s="78" t="s">
        <v>2</v>
      </c>
      <c r="F48" s="78">
        <v>9.3000000000000007</v>
      </c>
      <c r="G48" s="78" t="s">
        <v>2</v>
      </c>
      <c r="H48" s="78">
        <v>2.9</v>
      </c>
      <c r="I48" s="100">
        <v>68</v>
      </c>
      <c r="J48" s="78" t="s">
        <v>71</v>
      </c>
      <c r="K48" s="100">
        <v>2400</v>
      </c>
      <c r="L48" s="100">
        <v>9.1999999999999993</v>
      </c>
    </row>
    <row r="49" spans="1:14">
      <c r="A49" s="15"/>
      <c r="B49" s="15"/>
      <c r="C49" s="210" t="s">
        <v>64</v>
      </c>
      <c r="D49" s="210"/>
      <c r="E49" s="162" t="s">
        <v>2</v>
      </c>
      <c r="F49" s="162">
        <f t="shared" ref="F49:L49" si="2">MIN(F45:F48)</f>
        <v>3.5</v>
      </c>
      <c r="G49" s="162" t="s">
        <v>2</v>
      </c>
      <c r="H49" s="162">
        <f t="shared" si="2"/>
        <v>2.9</v>
      </c>
      <c r="I49" s="162">
        <f t="shared" si="2"/>
        <v>21</v>
      </c>
      <c r="J49" s="163" t="s">
        <v>71</v>
      </c>
      <c r="K49" s="162">
        <f t="shared" si="2"/>
        <v>50</v>
      </c>
      <c r="L49" s="164">
        <f t="shared" si="2"/>
        <v>8.6</v>
      </c>
    </row>
    <row r="50" spans="1:14">
      <c r="C50" s="205" t="s">
        <v>65</v>
      </c>
      <c r="D50" s="205"/>
      <c r="E50" s="103">
        <f>MAX(E45:E48)</f>
        <v>51</v>
      </c>
      <c r="F50" s="135">
        <f t="shared" ref="F50:L50" si="3">MAX(F45:F48)</f>
        <v>9.3000000000000007</v>
      </c>
      <c r="G50" s="135" t="s">
        <v>2</v>
      </c>
      <c r="H50" s="135">
        <f t="shared" si="3"/>
        <v>5.3</v>
      </c>
      <c r="I50" s="103">
        <f t="shared" si="3"/>
        <v>88</v>
      </c>
      <c r="J50" s="139">
        <f t="shared" si="3"/>
        <v>0.31</v>
      </c>
      <c r="K50" s="103">
        <f t="shared" si="3"/>
        <v>9200</v>
      </c>
      <c r="L50" s="103">
        <f t="shared" si="3"/>
        <v>9.1999999999999993</v>
      </c>
    </row>
    <row r="51" spans="1:14">
      <c r="C51" s="205" t="s">
        <v>66</v>
      </c>
      <c r="D51" s="205"/>
      <c r="E51" s="135" t="s">
        <v>145</v>
      </c>
      <c r="F51" s="135">
        <f t="shared" ref="F51:L51" si="4">AVERAGE(F45:F48)</f>
        <v>5.5500000000000007</v>
      </c>
      <c r="G51" s="135" t="s">
        <v>2</v>
      </c>
      <c r="H51" s="135">
        <f t="shared" si="4"/>
        <v>3.7749999999999999</v>
      </c>
      <c r="I51" s="103">
        <f t="shared" si="4"/>
        <v>59.25</v>
      </c>
      <c r="J51" s="139" t="s">
        <v>155</v>
      </c>
      <c r="K51" s="103">
        <f t="shared" si="4"/>
        <v>2934.5</v>
      </c>
      <c r="L51" s="103">
        <f t="shared" si="4"/>
        <v>8.8999999999999986</v>
      </c>
    </row>
    <row r="52" spans="1:14">
      <c r="A52" s="206" t="s">
        <v>131</v>
      </c>
      <c r="B52" s="206"/>
      <c r="C52" s="206"/>
      <c r="D52" s="206"/>
      <c r="E52" s="97">
        <v>4</v>
      </c>
      <c r="F52" s="97">
        <v>4</v>
      </c>
      <c r="G52" s="97">
        <v>4</v>
      </c>
      <c r="H52" s="97">
        <v>4</v>
      </c>
      <c r="I52" s="97">
        <v>4</v>
      </c>
      <c r="J52" s="97">
        <v>4</v>
      </c>
      <c r="K52" s="97">
        <v>4</v>
      </c>
      <c r="L52" s="97">
        <v>4</v>
      </c>
      <c r="N52" s="97"/>
    </row>
    <row r="53" spans="1:14">
      <c r="A53" s="206" t="s">
        <v>132</v>
      </c>
      <c r="B53" s="206"/>
      <c r="C53" s="206"/>
      <c r="D53" s="206"/>
      <c r="E53" s="97">
        <v>3</v>
      </c>
      <c r="F53" s="97">
        <v>4</v>
      </c>
      <c r="G53" s="97">
        <v>4</v>
      </c>
      <c r="H53" s="97">
        <v>4</v>
      </c>
      <c r="I53" s="97">
        <v>1</v>
      </c>
      <c r="J53" s="97">
        <v>4</v>
      </c>
      <c r="K53" s="97">
        <v>2</v>
      </c>
      <c r="L53" s="78">
        <v>0</v>
      </c>
    </row>
    <row r="54" spans="1:14">
      <c r="A54" s="206" t="s">
        <v>156</v>
      </c>
      <c r="B54" s="206"/>
      <c r="C54" s="206"/>
      <c r="D54" s="206"/>
      <c r="E54" s="166">
        <f>E53/E52</f>
        <v>0.75</v>
      </c>
      <c r="F54" s="106">
        <f t="shared" ref="F54:L54" si="5">F53/F52</f>
        <v>1</v>
      </c>
      <c r="G54" s="106">
        <f t="shared" si="5"/>
        <v>1</v>
      </c>
      <c r="H54" s="106">
        <f t="shared" si="5"/>
        <v>1</v>
      </c>
      <c r="I54" s="166">
        <f t="shared" si="5"/>
        <v>0.25</v>
      </c>
      <c r="J54" s="106">
        <f t="shared" si="5"/>
        <v>1</v>
      </c>
      <c r="K54" s="166">
        <f t="shared" si="5"/>
        <v>0.5</v>
      </c>
      <c r="L54" s="166">
        <f t="shared" si="5"/>
        <v>0</v>
      </c>
      <c r="N54" s="106">
        <f>_xlfn.PERCENTILE.EXC(E54:L54,0.5)</f>
        <v>0.875</v>
      </c>
    </row>
    <row r="56" spans="1:14">
      <c r="A56" s="204" t="s">
        <v>139</v>
      </c>
      <c r="B56" s="204"/>
      <c r="C56" s="204"/>
      <c r="D56" s="204"/>
      <c r="E56" s="151">
        <f>N54</f>
        <v>0.875</v>
      </c>
    </row>
    <row r="58" spans="1:14">
      <c r="A58" s="107" t="s">
        <v>133</v>
      </c>
      <c r="B58" s="107" t="s">
        <v>134</v>
      </c>
    </row>
    <row r="61" spans="1:14">
      <c r="F61">
        <v>2692</v>
      </c>
      <c r="G61">
        <v>3059</v>
      </c>
      <c r="H61" s="165">
        <f>F61/G61</f>
        <v>0.88002615233736514</v>
      </c>
    </row>
  </sheetData>
  <mergeCells count="33">
    <mergeCell ref="A1:L1"/>
    <mergeCell ref="A21:L21"/>
    <mergeCell ref="A24:A28"/>
    <mergeCell ref="B24:B28"/>
    <mergeCell ref="C24:D24"/>
    <mergeCell ref="A16:D16"/>
    <mergeCell ref="A14:D14"/>
    <mergeCell ref="A12:D12"/>
    <mergeCell ref="A13:D13"/>
    <mergeCell ref="C4:D4"/>
    <mergeCell ref="B4:B8"/>
    <mergeCell ref="A4:A8"/>
    <mergeCell ref="C9:D9"/>
    <mergeCell ref="C10:D10"/>
    <mergeCell ref="C11:D11"/>
    <mergeCell ref="A34:D34"/>
    <mergeCell ref="A36:D36"/>
    <mergeCell ref="C29:D29"/>
    <mergeCell ref="C30:D30"/>
    <mergeCell ref="C31:D31"/>
    <mergeCell ref="A32:D32"/>
    <mergeCell ref="A33:D33"/>
    <mergeCell ref="A41:L41"/>
    <mergeCell ref="A44:A48"/>
    <mergeCell ref="B44:B48"/>
    <mergeCell ref="C44:D44"/>
    <mergeCell ref="C49:D49"/>
    <mergeCell ref="A56:D56"/>
    <mergeCell ref="C50:D50"/>
    <mergeCell ref="C51:D51"/>
    <mergeCell ref="A52:D52"/>
    <mergeCell ref="A53:D53"/>
    <mergeCell ref="A54:D5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&amp;C&amp;"-,Italic"&amp;K0000FF&amp;Z&amp;F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Upload</vt:lpstr>
      <vt:lpstr>Annual Reporting 2016-17</vt:lpstr>
      <vt:lpstr>'Annual Reporting 2016-17'!Print_Area</vt:lpstr>
      <vt:lpstr>'Data Upload'!Print_Area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Jayantha Ediriweera</dc:creator>
  <cp:lastModifiedBy>Kym J. Boss</cp:lastModifiedBy>
  <cp:lastPrinted>2017-08-29T23:28:39Z</cp:lastPrinted>
  <dcterms:created xsi:type="dcterms:W3CDTF">2012-12-11T04:16:47Z</dcterms:created>
  <dcterms:modified xsi:type="dcterms:W3CDTF">2017-10-09T01:03:14Z</dcterms:modified>
</cp:coreProperties>
</file>